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Анализ стрэддла по Si" sheetId="1" r:id="rId1"/>
    <sheet name="Анализ стрэддла по Si (2)" sheetId="2" r:id="rId2"/>
    <sheet name="Расчет Si" sheetId="3" r:id="rId3"/>
  </sheets>
  <definedNames/>
  <calcPr fullCalcOnLoad="1"/>
</workbook>
</file>

<file path=xl/sharedStrings.xml><?xml version="1.0" encoding="utf-8"?>
<sst xmlns="http://schemas.openxmlformats.org/spreadsheetml/2006/main" count="300" uniqueCount="201">
  <si>
    <t>Дата</t>
  </si>
  <si>
    <t>Прибыль</t>
  </si>
  <si>
    <t>Прибыль общая</t>
  </si>
  <si>
    <t>Прибыль по годам</t>
  </si>
  <si>
    <t>Ближ страйк</t>
  </si>
  <si>
    <t>Изм за месяц</t>
  </si>
  <si>
    <t>Сумм помесяч прибыль</t>
  </si>
  <si>
    <t>Хороший доход</t>
  </si>
  <si>
    <t>Умеренный доход</t>
  </si>
  <si>
    <t>Расстояние между страйками</t>
  </si>
  <si>
    <t>Усредненный годовой 
% дохода за период</t>
  </si>
  <si>
    <t>SI</t>
  </si>
  <si>
    <t>Средняя стоимость ближайшего опциона</t>
  </si>
  <si>
    <t>2015, 2016гг</t>
  </si>
  <si>
    <t>2014г</t>
  </si>
  <si>
    <t>Убыточные годы</t>
  </si>
  <si>
    <t>2010, 2011, 2012, 2013гг</t>
  </si>
  <si>
    <t>Голый стреддл по Si - УБЫТОЧЕН!</t>
  </si>
  <si>
    <t>Прибыль сформировалась в основном за счет фундаментального влияния на инструмент.</t>
  </si>
  <si>
    <t>Цена 
Put</t>
  </si>
  <si>
    <t>Цена 
Call</t>
  </si>
  <si>
    <t>БА</t>
  </si>
  <si>
    <t xml:space="preserve">  Дата</t>
  </si>
  <si>
    <t>Цена БА</t>
  </si>
  <si>
    <t xml:space="preserve">  Страйк</t>
  </si>
  <si>
    <t xml:space="preserve">  IV</t>
  </si>
  <si>
    <t>PUT</t>
  </si>
  <si>
    <t>CALL</t>
  </si>
  <si>
    <t xml:space="preserve"> 2010.01.15</t>
  </si>
  <si>
    <t xml:space="preserve"> 2010.02.15</t>
  </si>
  <si>
    <t xml:space="preserve"> 2010.03.15</t>
  </si>
  <si>
    <t xml:space="preserve"> 2010.04.15</t>
  </si>
  <si>
    <t xml:space="preserve"> 2010.05.14</t>
  </si>
  <si>
    <t xml:space="preserve"> 2010.06.15</t>
  </si>
  <si>
    <t xml:space="preserve"> 2010.07.15</t>
  </si>
  <si>
    <t xml:space="preserve"> 2010.08.16</t>
  </si>
  <si>
    <t xml:space="preserve"> 2010.09.15</t>
  </si>
  <si>
    <t xml:space="preserve"> 2010.10.15</t>
  </si>
  <si>
    <t xml:space="preserve"> 2010.11.15</t>
  </si>
  <si>
    <t xml:space="preserve"> 2010.12.15</t>
  </si>
  <si>
    <t xml:space="preserve"> 2011.01.14</t>
  </si>
  <si>
    <t xml:space="preserve"> 2011.02.15</t>
  </si>
  <si>
    <t xml:space="preserve"> 2011.03.15</t>
  </si>
  <si>
    <t xml:space="preserve"> 2011.04.15</t>
  </si>
  <si>
    <t xml:space="preserve"> 2011.05.16</t>
  </si>
  <si>
    <t xml:space="preserve"> 2011.06.15</t>
  </si>
  <si>
    <t xml:space="preserve"> 2011.07.15</t>
  </si>
  <si>
    <t xml:space="preserve"> 2011.08.15</t>
  </si>
  <si>
    <t xml:space="preserve"> 2011.09.15</t>
  </si>
  <si>
    <t xml:space="preserve"> 2011.10.14</t>
  </si>
  <si>
    <t xml:space="preserve"> 2011.11.15</t>
  </si>
  <si>
    <t xml:space="preserve"> 2011.12.15</t>
  </si>
  <si>
    <t xml:space="preserve"> 2012.01.16</t>
  </si>
  <si>
    <t xml:space="preserve"> 2012.02.15</t>
  </si>
  <si>
    <t xml:space="preserve"> 2012.03.15</t>
  </si>
  <si>
    <t xml:space="preserve"> 2012.04.16</t>
  </si>
  <si>
    <t xml:space="preserve"> 2012.05.15</t>
  </si>
  <si>
    <t xml:space="preserve"> 2012.06.15</t>
  </si>
  <si>
    <t xml:space="preserve"> 2012.07.16</t>
  </si>
  <si>
    <t xml:space="preserve"> 2012.08.15</t>
  </si>
  <si>
    <t xml:space="preserve"> 2012.09.14</t>
  </si>
  <si>
    <t xml:space="preserve"> 2012.10.15</t>
  </si>
  <si>
    <t xml:space="preserve"> 2012.11.15</t>
  </si>
  <si>
    <t xml:space="preserve"> 2012.12.14</t>
  </si>
  <si>
    <t xml:space="preserve"> 2013.01.15</t>
  </si>
  <si>
    <t xml:space="preserve"> 2013.02.15</t>
  </si>
  <si>
    <t xml:space="preserve"> 2013.03.15</t>
  </si>
  <si>
    <t xml:space="preserve"> 2013.04.15</t>
  </si>
  <si>
    <t xml:space="preserve"> 2013.05.15</t>
  </si>
  <si>
    <t xml:space="preserve"> 2013.06.14</t>
  </si>
  <si>
    <t xml:space="preserve"> 2013.07.15</t>
  </si>
  <si>
    <t xml:space="preserve"> 2013.08.15</t>
  </si>
  <si>
    <t xml:space="preserve"> 2013.09.16</t>
  </si>
  <si>
    <t xml:space="preserve"> 2013.10.15</t>
  </si>
  <si>
    <t xml:space="preserve"> 2013.11.15</t>
  </si>
  <si>
    <t xml:space="preserve"> 2013.12.16</t>
  </si>
  <si>
    <t xml:space="preserve"> 2014.01.15</t>
  </si>
  <si>
    <t xml:space="preserve"> 2014.02.14</t>
  </si>
  <si>
    <t xml:space="preserve"> 2014.03.14</t>
  </si>
  <si>
    <t xml:space="preserve"> 2014.04.15</t>
  </si>
  <si>
    <t xml:space="preserve"> 2014.05.15</t>
  </si>
  <si>
    <t xml:space="preserve"> 2014.06.16</t>
  </si>
  <si>
    <t xml:space="preserve"> 2014.07.15</t>
  </si>
  <si>
    <t xml:space="preserve"> 2014.08.15</t>
  </si>
  <si>
    <t xml:space="preserve"> 2014.09.15</t>
  </si>
  <si>
    <t xml:space="preserve"> 2014.10.15</t>
  </si>
  <si>
    <t xml:space="preserve"> 2014.11.14</t>
  </si>
  <si>
    <t xml:space="preserve"> 2014.12.15</t>
  </si>
  <si>
    <t xml:space="preserve"> 2015.01.15</t>
  </si>
  <si>
    <t xml:space="preserve"> 2015.02.16</t>
  </si>
  <si>
    <t xml:space="preserve"> 2015.03.16</t>
  </si>
  <si>
    <t xml:space="preserve"> 2015.04.15</t>
  </si>
  <si>
    <t xml:space="preserve"> 2015.05.15</t>
  </si>
  <si>
    <t xml:space="preserve"> 2015.06.15</t>
  </si>
  <si>
    <t xml:space="preserve"> 2015.07.15</t>
  </si>
  <si>
    <t xml:space="preserve"> 2015.08.14</t>
  </si>
  <si>
    <t xml:space="preserve"> 2015.09.15</t>
  </si>
  <si>
    <t xml:space="preserve"> 2015.10.15</t>
  </si>
  <si>
    <t xml:space="preserve"> 2015.12.15</t>
  </si>
  <si>
    <t xml:space="preserve"> 2016.01.15</t>
  </si>
  <si>
    <t xml:space="preserve"> 2016.02.15</t>
  </si>
  <si>
    <t xml:space="preserve"> 2016.03.15</t>
  </si>
  <si>
    <t xml:space="preserve"> 2016.04.15</t>
  </si>
  <si>
    <t xml:space="preserve"> 2016.05.16</t>
  </si>
  <si>
    <t xml:space="preserve"> 2016.06.15</t>
  </si>
  <si>
    <t xml:space="preserve"> 2016.07.15</t>
  </si>
  <si>
    <t xml:space="preserve"> 2016.08.15</t>
  </si>
  <si>
    <t xml:space="preserve"> 2016.09.15</t>
  </si>
  <si>
    <t xml:space="preserve"> 2016.10.14</t>
  </si>
  <si>
    <t xml:space="preserve"> 2016.11.15</t>
  </si>
  <si>
    <t xml:space="preserve"> 2016.12.15</t>
  </si>
  <si>
    <t>Si</t>
  </si>
  <si>
    <t xml:space="preserve"> 14.19</t>
  </si>
  <si>
    <t xml:space="preserve"> 15.96</t>
  </si>
  <si>
    <t xml:space="preserve"> 9.67</t>
  </si>
  <si>
    <t xml:space="preserve"> 10.63</t>
  </si>
  <si>
    <t xml:space="preserve"> 10.70</t>
  </si>
  <si>
    <t xml:space="preserve"> 13.46</t>
  </si>
  <si>
    <t xml:space="preserve"> 12.84</t>
  </si>
  <si>
    <t xml:space="preserve"> 12.50</t>
  </si>
  <si>
    <t xml:space="preserve"> 10.67</t>
  </si>
  <si>
    <t xml:space="preserve"> 9.96</t>
  </si>
  <si>
    <t xml:space="preserve"> 9.97</t>
  </si>
  <si>
    <t xml:space="preserve"> 9.46</t>
  </si>
  <si>
    <t xml:space="preserve"> 9.23</t>
  </si>
  <si>
    <t xml:space="preserve"> 9.92</t>
  </si>
  <si>
    <t xml:space="preserve"> 10.13</t>
  </si>
  <si>
    <t xml:space="preserve"> 8.87</t>
  </si>
  <si>
    <t xml:space="preserve"> 9.05</t>
  </si>
  <si>
    <t xml:space="preserve"> 10.54</t>
  </si>
  <si>
    <t xml:space="preserve"> 9.76</t>
  </si>
  <si>
    <t xml:space="preserve"> 14.12</t>
  </si>
  <si>
    <t xml:space="preserve"> 15.65</t>
  </si>
  <si>
    <t xml:space="preserve"> 15.16</t>
  </si>
  <si>
    <t xml:space="preserve"> 15.80</t>
  </si>
  <si>
    <t xml:space="preserve"> 18.44</t>
  </si>
  <si>
    <t xml:space="preserve"> 13.85</t>
  </si>
  <si>
    <t xml:space="preserve"> 12.65</t>
  </si>
  <si>
    <t xml:space="preserve"> 11.93</t>
  </si>
  <si>
    <t xml:space="preserve"> 10.87</t>
  </si>
  <si>
    <t xml:space="preserve"> 8.50</t>
  </si>
  <si>
    <t xml:space="preserve"> 15.85</t>
  </si>
  <si>
    <t xml:space="preserve"> 13.01</t>
  </si>
  <si>
    <t xml:space="preserve"> 10.83</t>
  </si>
  <si>
    <t xml:space="preserve"> 8.37</t>
  </si>
  <si>
    <t xml:space="preserve"> 11.11</t>
  </si>
  <si>
    <t xml:space="preserve"> 10.69</t>
  </si>
  <si>
    <t xml:space="preserve"> 5.40</t>
  </si>
  <si>
    <t xml:space="preserve"> 7.24</t>
  </si>
  <si>
    <t xml:space="preserve"> 7.16</t>
  </si>
  <si>
    <t xml:space="preserve"> 7.55</t>
  </si>
  <si>
    <t xml:space="preserve"> 9.41</t>
  </si>
  <si>
    <t xml:space="preserve"> 9.83</t>
  </si>
  <si>
    <t xml:space="preserve"> 7.96</t>
  </si>
  <si>
    <t xml:space="preserve"> 9.40</t>
  </si>
  <si>
    <t xml:space="preserve"> 8.86</t>
  </si>
  <si>
    <t xml:space="preserve"> 7.51</t>
  </si>
  <si>
    <t xml:space="preserve"> 8.54</t>
  </si>
  <si>
    <t xml:space="preserve"> 7.80</t>
  </si>
  <si>
    <t xml:space="preserve"> 9.94</t>
  </si>
  <si>
    <t xml:space="preserve"> 14.58</t>
  </si>
  <si>
    <t xml:space="preserve"> 11.23</t>
  </si>
  <si>
    <t xml:space="preserve"> 10.03</t>
  </si>
  <si>
    <t xml:space="preserve"> 9.26</t>
  </si>
  <si>
    <t xml:space="preserve"> 8.65</t>
  </si>
  <si>
    <t xml:space="preserve"> 11.57</t>
  </si>
  <si>
    <t xml:space="preserve"> 12.52</t>
  </si>
  <si>
    <t xml:space="preserve"> 27.27</t>
  </si>
  <si>
    <t xml:space="preserve"> 43.13</t>
  </si>
  <si>
    <t xml:space="preserve"> 55.38</t>
  </si>
  <si>
    <t xml:space="preserve"> 38.53</t>
  </si>
  <si>
    <t xml:space="preserve"> 29.11</t>
  </si>
  <si>
    <t xml:space="preserve"> 27.28</t>
  </si>
  <si>
    <t xml:space="preserve"> 24.06</t>
  </si>
  <si>
    <t xml:space="preserve"> 21.76</t>
  </si>
  <si>
    <t xml:space="preserve"> 18.57</t>
  </si>
  <si>
    <t xml:space="preserve"> 21.31</t>
  </si>
  <si>
    <t xml:space="preserve"> 25.82</t>
  </si>
  <si>
    <t xml:space="preserve"> 21.51</t>
  </si>
  <si>
    <t xml:space="preserve"> 2015.11.13</t>
  </si>
  <si>
    <t xml:space="preserve"> 21.82</t>
  </si>
  <si>
    <t xml:space="preserve"> 19.48</t>
  </si>
  <si>
    <t xml:space="preserve"> 21.06</t>
  </si>
  <si>
    <t xml:space="preserve"> 28.52</t>
  </si>
  <si>
    <t xml:space="preserve"> 24.40</t>
  </si>
  <si>
    <t xml:space="preserve"> 22.52</t>
  </si>
  <si>
    <t xml:space="preserve"> 19.40</t>
  </si>
  <si>
    <t xml:space="preserve"> 19.09</t>
  </si>
  <si>
    <t xml:space="preserve"> 15.86</t>
  </si>
  <si>
    <t xml:space="preserve"> 14.40</t>
  </si>
  <si>
    <t xml:space="preserve"> 15.27</t>
  </si>
  <si>
    <t xml:space="preserve"> 15.03</t>
  </si>
  <si>
    <t xml:space="preserve"> 17.05</t>
  </si>
  <si>
    <t xml:space="preserve"> 15.75</t>
  </si>
  <si>
    <t>2015г</t>
  </si>
  <si>
    <t>2010, 2011, 2013, 2016гг</t>
  </si>
  <si>
    <t>График доходности отличается от доходности по усредненному анализу, но тем не менее:</t>
  </si>
  <si>
    <t>(данные по волатильности взяты из option.ru, стоимость базового актива взята из finam.ru, расчет стоимости Put и Call из таблицы расчетов)</t>
  </si>
  <si>
    <t>Прибыль общая за период</t>
  </si>
  <si>
    <t>Усредненная среднегодовая прибыль
% дохода за период</t>
  </si>
  <si>
    <t>Скорректированный анализ доходности стреддла, исходя из расчетов стоимости опционов на основе таблицы расчета, любезно предоставленной нашим коллегой.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</si>
</sst>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??_р_._-;_-@_-"/>
    <numFmt numFmtId="181" formatCode="_-* #,##0&quot;р.&quot;_-;\-* #,##0&quot;р.&quot;_-;_-* &quot;-&quot;??&quot;р.&quot;_-;_-@_-"/>
    <numFmt numFmtId="182" formatCode="_-* #,##0.0_р_._-;\-* #,##0.0_р_._-;_-* &quot;-&quot;_р_._-;_-@_-"/>
    <numFmt numFmtId="183" formatCode="mmm/yyyy"/>
    <numFmt numFmtId="184" formatCode="0.00000"/>
    <numFmt numFmtId="185" formatCode="0.0000"/>
    <numFmt numFmtId="186" formatCode="0.000"/>
    <numFmt numFmtId="187" formatCode="0.0"/>
    <numFmt numFmtId="188" formatCode="0.0%"/>
    <numFmt numFmtId="189" formatCode="#\ ##0&quot;р.&quot;;[Red]\-#\ ##0&quot;р.&quot;"/>
    <numFmt numFmtId="190" formatCode="#,##0_ ;\-#,##0\ "/>
    <numFmt numFmtId="191" formatCode="#,##0___ ;\-#,##0\ "/>
    <numFmt numFmtId="192" formatCode="0.0&quot;%.&quot;;[Red]\-0.0&quot;%&quot;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9"/>
      <color indexed="8"/>
      <name val="helv"/>
      <family val="0"/>
    </font>
    <font>
      <sz val="10"/>
      <color indexed="8"/>
      <name val="helv"/>
      <family val="0"/>
    </font>
    <font>
      <b/>
      <sz val="9"/>
      <name val="Arial Cyr"/>
      <family val="0"/>
    </font>
    <font>
      <b/>
      <sz val="11"/>
      <color indexed="8"/>
      <name val="helv"/>
      <family val="0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8" fillId="20" borderId="0" xfId="0" applyFont="1" applyFill="1" applyAlignment="1">
      <alignment horizontal="center" vertical="center"/>
    </xf>
    <xf numFmtId="0" fontId="18" fillId="20" borderId="0" xfId="0" applyFont="1" applyFill="1" applyAlignment="1">
      <alignment horizontal="center" vertical="center" wrapText="1"/>
    </xf>
    <xf numFmtId="187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Border="1" applyAlignment="1">
      <alignment/>
    </xf>
    <xf numFmtId="14" fontId="18" fillId="0" borderId="10" xfId="0" applyNumberFormat="1" applyFont="1" applyBorder="1" applyAlignment="1">
      <alignment/>
    </xf>
    <xf numFmtId="165" fontId="18" fillId="0" borderId="0" xfId="58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173" fontId="18" fillId="0" borderId="0" xfId="0" applyNumberFormat="1" applyFont="1" applyAlignment="1">
      <alignment/>
    </xf>
    <xf numFmtId="173" fontId="18" fillId="0" borderId="10" xfId="0" applyNumberFormat="1" applyFont="1" applyBorder="1" applyAlignment="1">
      <alignment/>
    </xf>
    <xf numFmtId="0" fontId="0" fillId="0" borderId="0" xfId="0" applyAlignment="1">
      <alignment horizontal="right" indent="1"/>
    </xf>
    <xf numFmtId="0" fontId="0" fillId="0" borderId="0" xfId="0" applyBorder="1" applyAlignment="1">
      <alignment horizontal="right" indent="1"/>
    </xf>
    <xf numFmtId="0" fontId="0" fillId="0" borderId="10" xfId="0" applyBorder="1" applyAlignment="1">
      <alignment horizontal="right" indent="1"/>
    </xf>
    <xf numFmtId="164" fontId="18" fillId="24" borderId="0" xfId="0" applyNumberFormat="1" applyFont="1" applyFill="1" applyAlignment="1" applyProtection="1">
      <alignment/>
      <protection locked="0"/>
    </xf>
    <xf numFmtId="191" fontId="18" fillId="24" borderId="0" xfId="0" applyNumberFormat="1" applyFont="1" applyFill="1" applyAlignment="1" applyProtection="1">
      <alignment horizontal="right"/>
      <protection locked="0"/>
    </xf>
    <xf numFmtId="188" fontId="18" fillId="0" borderId="0" xfId="0" applyNumberFormat="1" applyFont="1" applyAlignment="1">
      <alignment horizontal="right" vertical="center"/>
    </xf>
    <xf numFmtId="0" fontId="0" fillId="0" borderId="0" xfId="0" applyAlignment="1">
      <alignment horizontal="left" indent="1"/>
    </xf>
    <xf numFmtId="0" fontId="21" fillId="0" borderId="0" xfId="0" applyFont="1" applyAlignment="1">
      <alignment/>
    </xf>
    <xf numFmtId="3" fontId="0" fillId="0" borderId="0" xfId="0" applyNumberFormat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24" borderId="0" xfId="0" applyNumberFormat="1" applyFill="1" applyAlignment="1" applyProtection="1">
      <alignment/>
      <protection locked="0"/>
    </xf>
    <xf numFmtId="3" fontId="0" fillId="24" borderId="10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3" fontId="0" fillId="25" borderId="0" xfId="0" applyNumberFormat="1" applyFill="1" applyAlignment="1" applyProtection="1">
      <alignment horizontal="right" indent="1"/>
      <protection/>
    </xf>
    <xf numFmtId="3" fontId="0" fillId="25" borderId="10" xfId="0" applyNumberFormat="1" applyFill="1" applyBorder="1" applyAlignment="1" applyProtection="1">
      <alignment horizontal="right" indent="1"/>
      <protection/>
    </xf>
    <xf numFmtId="164" fontId="18" fillId="25" borderId="0" xfId="0" applyNumberFormat="1" applyFont="1" applyFill="1" applyAlignment="1" applyProtection="1">
      <alignment/>
      <protection/>
    </xf>
    <xf numFmtId="191" fontId="18" fillId="25" borderId="0" xfId="0" applyNumberFormat="1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right" inden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Эквити одного стреддла на фьючерс доллар/рубль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ближайшего страйка</a:t>
            </a:r>
          </a:p>
        </c:rich>
      </c:tx>
      <c:layout>
        <c:manualLayout>
          <c:xMode val="factor"/>
          <c:yMode val="factor"/>
          <c:x val="0.037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005"/>
          <c:w val="0.9905"/>
          <c:h val="0.976"/>
        </c:manualLayout>
      </c:layout>
      <c:lineChart>
        <c:grouping val="standard"/>
        <c:varyColors val="0"/>
        <c:ser>
          <c:idx val="4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'Анализ стрэддла по Si'!$A$6:$A$88</c:f>
              <c:strCache/>
            </c:strRef>
          </c:cat>
          <c:val>
            <c:numRef>
              <c:f>'Анализ стрэддла по Si'!$F$6:$F$88</c:f>
              <c:numCache/>
            </c:numRef>
          </c:val>
          <c:smooth val="0"/>
        </c:ser>
        <c:marker val="1"/>
        <c:axId val="38418550"/>
        <c:axId val="10222631"/>
      </c:lineChart>
      <c:dateAx>
        <c:axId val="3841855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2263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0222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185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Доходность одного стреддла на фьючерс доллар/рубль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ближайшего страйка</a:t>
            </a:r>
          </a:p>
        </c:rich>
      </c:tx>
      <c:layout>
        <c:manualLayout>
          <c:xMode val="factor"/>
          <c:yMode val="factor"/>
          <c:x val="0.06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005"/>
          <c:w val="0.9905"/>
          <c:h val="0.97625"/>
        </c:manualLayout>
      </c:layout>
      <c:lineChart>
        <c:grouping val="standard"/>
        <c:varyColors val="0"/>
        <c:ser>
          <c:idx val="4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'Анализ стрэддла по Si (2)'!$A$6:$A$88</c:f>
              <c:strCache/>
            </c:strRef>
          </c:cat>
          <c:val>
            <c:numRef>
              <c:f>'Анализ стрэддла по Si (2)'!$H$6:$H$88</c:f>
              <c:numCache/>
            </c:numRef>
          </c:val>
          <c:smooth val="0"/>
        </c:ser>
        <c:marker val="1"/>
        <c:axId val="24894816"/>
        <c:axId val="22726753"/>
      </c:lineChart>
      <c:dateAx>
        <c:axId val="24894816"/>
        <c:scaling>
          <c:orientation val="minMax"/>
        </c:scaling>
        <c:axPos val="b"/>
        <c:delete val="0"/>
        <c:numFmt formatCode="mmm-yy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2675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2726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948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0</xdr:rowOff>
    </xdr:from>
    <xdr:to>
      <xdr:col>18</xdr:col>
      <xdr:colOff>304800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5343525" y="485775"/>
        <a:ext cx="78295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0</xdr:rowOff>
    </xdr:from>
    <xdr:to>
      <xdr:col>20</xdr:col>
      <xdr:colOff>304800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6372225" y="485775"/>
        <a:ext cx="78295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90" zoomScaleNormal="90" zoomScalePageLayoutView="0" workbookViewId="0" topLeftCell="A1">
      <selection activeCell="E1" sqref="E1"/>
    </sheetView>
  </sheetViews>
  <sheetFormatPr defaultColWidth="9.00390625" defaultRowHeight="12.75"/>
  <cols>
    <col min="1" max="1" width="10.75390625" style="0" customWidth="1"/>
    <col min="3" max="3" width="9.75390625" style="0" customWidth="1"/>
    <col min="4" max="4" width="9.125" style="0" customWidth="1"/>
    <col min="5" max="5" width="9.625" style="0" customWidth="1"/>
    <col min="6" max="6" width="10.00390625" style="0" customWidth="1"/>
    <col min="7" max="7" width="11.625" style="0" customWidth="1"/>
  </cols>
  <sheetData>
    <row r="1" spans="1:5" ht="12.75">
      <c r="A1" s="25" t="s">
        <v>12</v>
      </c>
      <c r="B1" s="8"/>
      <c r="C1" s="8"/>
      <c r="D1" s="8"/>
      <c r="E1" s="21">
        <v>1100</v>
      </c>
    </row>
    <row r="2" spans="1:5" ht="12.75">
      <c r="A2" s="25" t="s">
        <v>9</v>
      </c>
      <c r="B2" s="8"/>
      <c r="C2" s="8"/>
      <c r="D2" s="8"/>
      <c r="E2" s="22">
        <v>250</v>
      </c>
    </row>
    <row r="4" spans="1:7" ht="37.5" customHeight="1">
      <c r="A4" s="2" t="s">
        <v>0</v>
      </c>
      <c r="B4" s="2" t="s">
        <v>11</v>
      </c>
      <c r="C4" s="3" t="s">
        <v>4</v>
      </c>
      <c r="D4" s="3" t="s">
        <v>5</v>
      </c>
      <c r="E4" s="2" t="s">
        <v>1</v>
      </c>
      <c r="F4" s="3" t="s">
        <v>6</v>
      </c>
      <c r="G4" s="3" t="s">
        <v>3</v>
      </c>
    </row>
    <row r="5" spans="1:7" ht="12.75">
      <c r="A5" s="1">
        <v>40193</v>
      </c>
      <c r="B5" s="31">
        <f>'Расчет Si'!C2</f>
        <v>29860</v>
      </c>
      <c r="G5" s="15"/>
    </row>
    <row r="6" spans="1:7" ht="12.75">
      <c r="A6" s="1">
        <v>40224</v>
      </c>
      <c r="B6" s="31">
        <f>'Расчет Si'!C3</f>
        <v>30344</v>
      </c>
      <c r="C6">
        <f>ROUND(B6/$E$2,0)*$E$2</f>
        <v>30250</v>
      </c>
      <c r="D6" s="18">
        <f aca="true" t="shared" si="0" ref="D6:D69">ABS(C6-B5)</f>
        <v>390</v>
      </c>
      <c r="E6" s="12">
        <f>D6-E$1*2</f>
        <v>-1810</v>
      </c>
      <c r="F6" s="12">
        <f>F5+E6</f>
        <v>-1810</v>
      </c>
      <c r="G6" s="15"/>
    </row>
    <row r="7" spans="1:7" ht="12.75">
      <c r="A7" s="1">
        <v>40252</v>
      </c>
      <c r="B7" s="31">
        <f>'Расчет Si'!C4</f>
        <v>29671</v>
      </c>
      <c r="C7">
        <f>ROUND(B7/$E$2,0)*$E$2</f>
        <v>29750</v>
      </c>
      <c r="D7" s="18">
        <f t="shared" si="0"/>
        <v>594</v>
      </c>
      <c r="E7" s="12">
        <f aca="true" t="shared" si="1" ref="E7:E70">D7-E$1*2</f>
        <v>-1606</v>
      </c>
      <c r="F7" s="12">
        <f>F6+E7</f>
        <v>-3416</v>
      </c>
      <c r="G7" s="15"/>
    </row>
    <row r="8" spans="1:7" ht="12.75">
      <c r="A8" s="1">
        <v>40283</v>
      </c>
      <c r="B8" s="31">
        <f>'Расчет Si'!C5</f>
        <v>29179</v>
      </c>
      <c r="C8">
        <f aca="true" t="shared" si="2" ref="C8:C71">ROUND(B8/$E$2,0)*$E$2</f>
        <v>29250</v>
      </c>
      <c r="D8" s="18">
        <f t="shared" si="0"/>
        <v>421</v>
      </c>
      <c r="E8" s="12">
        <f t="shared" si="1"/>
        <v>-1779</v>
      </c>
      <c r="F8" s="12">
        <f aca="true" t="shared" si="3" ref="F8:F71">F7+E8</f>
        <v>-5195</v>
      </c>
      <c r="G8" s="15"/>
    </row>
    <row r="9" spans="1:7" ht="12.75">
      <c r="A9" s="1">
        <v>40313</v>
      </c>
      <c r="B9" s="31">
        <f>'Расчет Si'!C6</f>
        <v>30535</v>
      </c>
      <c r="C9">
        <f t="shared" si="2"/>
        <v>30500</v>
      </c>
      <c r="D9" s="18">
        <f t="shared" si="0"/>
        <v>1321</v>
      </c>
      <c r="E9" s="12">
        <f t="shared" si="1"/>
        <v>-879</v>
      </c>
      <c r="F9" s="12">
        <f t="shared" si="3"/>
        <v>-6074</v>
      </c>
      <c r="G9" s="15"/>
    </row>
    <row r="10" spans="1:7" ht="12.75">
      <c r="A10" s="1">
        <v>40344</v>
      </c>
      <c r="B10" s="31">
        <f>'Расчет Si'!C7</f>
        <v>31327</v>
      </c>
      <c r="C10">
        <f t="shared" si="2"/>
        <v>31250</v>
      </c>
      <c r="D10" s="18">
        <f t="shared" si="0"/>
        <v>715</v>
      </c>
      <c r="E10" s="12">
        <f t="shared" si="1"/>
        <v>-1485</v>
      </c>
      <c r="F10" s="12">
        <f t="shared" si="3"/>
        <v>-7559</v>
      </c>
      <c r="G10" s="15"/>
    </row>
    <row r="11" spans="1:7" ht="12.75">
      <c r="A11" s="1">
        <v>40374</v>
      </c>
      <c r="B11" s="31">
        <f>'Расчет Si'!C8</f>
        <v>30517</v>
      </c>
      <c r="C11">
        <f t="shared" si="2"/>
        <v>30500</v>
      </c>
      <c r="D11" s="18">
        <f t="shared" si="0"/>
        <v>827</v>
      </c>
      <c r="E11" s="12">
        <f t="shared" si="1"/>
        <v>-1373</v>
      </c>
      <c r="F11" s="12">
        <f t="shared" si="3"/>
        <v>-8932</v>
      </c>
      <c r="G11" s="15"/>
    </row>
    <row r="12" spans="1:7" ht="12.75">
      <c r="A12" s="1">
        <v>40405</v>
      </c>
      <c r="B12" s="31">
        <f>'Расчет Si'!C9</f>
        <v>30541</v>
      </c>
      <c r="C12">
        <f t="shared" si="2"/>
        <v>30500</v>
      </c>
      <c r="D12" s="18">
        <f t="shared" si="0"/>
        <v>17</v>
      </c>
      <c r="E12" s="12">
        <f t="shared" si="1"/>
        <v>-2183</v>
      </c>
      <c r="F12" s="12">
        <f t="shared" si="3"/>
        <v>-11115</v>
      </c>
      <c r="G12" s="15"/>
    </row>
    <row r="13" spans="1:7" ht="12.75">
      <c r="A13" s="1">
        <v>40436</v>
      </c>
      <c r="B13" s="31">
        <f>'Расчет Si'!C10</f>
        <v>31189</v>
      </c>
      <c r="C13">
        <f t="shared" si="2"/>
        <v>31250</v>
      </c>
      <c r="D13" s="18">
        <f t="shared" si="0"/>
        <v>709</v>
      </c>
      <c r="E13" s="12">
        <f t="shared" si="1"/>
        <v>-1491</v>
      </c>
      <c r="F13" s="12">
        <f t="shared" si="3"/>
        <v>-12606</v>
      </c>
      <c r="G13" s="15"/>
    </row>
    <row r="14" spans="1:7" ht="12.75">
      <c r="A14" s="1">
        <v>40466</v>
      </c>
      <c r="B14" s="31">
        <f>'Расчет Si'!C11</f>
        <v>30421</v>
      </c>
      <c r="C14">
        <f t="shared" si="2"/>
        <v>30500</v>
      </c>
      <c r="D14" s="18">
        <f t="shared" si="0"/>
        <v>689</v>
      </c>
      <c r="E14" s="12">
        <f t="shared" si="1"/>
        <v>-1511</v>
      </c>
      <c r="F14" s="12">
        <f t="shared" si="3"/>
        <v>-14117</v>
      </c>
      <c r="G14" s="15"/>
    </row>
    <row r="15" spans="1:7" ht="12.75">
      <c r="A15" s="1">
        <v>40497</v>
      </c>
      <c r="B15" s="31">
        <f>'Расчет Si'!C12</f>
        <v>31070</v>
      </c>
      <c r="C15">
        <f t="shared" si="2"/>
        <v>31000</v>
      </c>
      <c r="D15" s="18">
        <f t="shared" si="0"/>
        <v>579</v>
      </c>
      <c r="E15" s="12">
        <f t="shared" si="1"/>
        <v>-1621</v>
      </c>
      <c r="F15" s="12">
        <f t="shared" si="3"/>
        <v>-15738</v>
      </c>
      <c r="G15" s="15"/>
    </row>
    <row r="16" spans="1:7" ht="12.75">
      <c r="A16" s="7">
        <v>40527</v>
      </c>
      <c r="B16" s="31">
        <f>'Расчет Si'!C13</f>
        <v>31062</v>
      </c>
      <c r="C16">
        <f t="shared" si="2"/>
        <v>31000</v>
      </c>
      <c r="D16" s="18">
        <f t="shared" si="0"/>
        <v>70</v>
      </c>
      <c r="E16" s="12">
        <f t="shared" si="1"/>
        <v>-2130</v>
      </c>
      <c r="F16" s="12">
        <f t="shared" si="3"/>
        <v>-17868</v>
      </c>
      <c r="G16" s="16">
        <f>SUM(E5:E16)</f>
        <v>-17868</v>
      </c>
    </row>
    <row r="17" spans="1:7" ht="12.75">
      <c r="A17" s="1">
        <v>40558</v>
      </c>
      <c r="B17" s="31">
        <f>'Расчет Si'!C14</f>
        <v>30129</v>
      </c>
      <c r="C17">
        <f t="shared" si="2"/>
        <v>30250</v>
      </c>
      <c r="D17" s="18">
        <f t="shared" si="0"/>
        <v>812</v>
      </c>
      <c r="E17" s="12">
        <f t="shared" si="1"/>
        <v>-1388</v>
      </c>
      <c r="F17" s="12">
        <f t="shared" si="3"/>
        <v>-19256</v>
      </c>
      <c r="G17" s="15"/>
    </row>
    <row r="18" spans="1:7" ht="12.75">
      <c r="A18" s="1">
        <v>40589</v>
      </c>
      <c r="B18" s="31">
        <f>'Расчет Si'!C15</f>
        <v>29413</v>
      </c>
      <c r="C18">
        <f t="shared" si="2"/>
        <v>29500</v>
      </c>
      <c r="D18" s="18">
        <f t="shared" si="0"/>
        <v>629</v>
      </c>
      <c r="E18" s="12">
        <f t="shared" si="1"/>
        <v>-1571</v>
      </c>
      <c r="F18" s="12">
        <f t="shared" si="3"/>
        <v>-20827</v>
      </c>
      <c r="G18" s="15"/>
    </row>
    <row r="19" spans="1:7" ht="12.75">
      <c r="A19" s="1">
        <v>40617</v>
      </c>
      <c r="B19" s="31">
        <f>'Расчет Si'!C16</f>
        <v>28952</v>
      </c>
      <c r="C19">
        <f t="shared" si="2"/>
        <v>29000</v>
      </c>
      <c r="D19" s="18">
        <f t="shared" si="0"/>
        <v>413</v>
      </c>
      <c r="E19" s="12">
        <f t="shared" si="1"/>
        <v>-1787</v>
      </c>
      <c r="F19" s="12">
        <f t="shared" si="3"/>
        <v>-22614</v>
      </c>
      <c r="G19" s="15"/>
    </row>
    <row r="20" spans="1:7" ht="12.75">
      <c r="A20" s="1">
        <v>40648</v>
      </c>
      <c r="B20" s="31">
        <f>'Расчет Si'!C17</f>
        <v>28260</v>
      </c>
      <c r="C20">
        <f t="shared" si="2"/>
        <v>28250</v>
      </c>
      <c r="D20" s="18">
        <f t="shared" si="0"/>
        <v>702</v>
      </c>
      <c r="E20" s="12">
        <f t="shared" si="1"/>
        <v>-1498</v>
      </c>
      <c r="F20" s="12">
        <f t="shared" si="3"/>
        <v>-24112</v>
      </c>
      <c r="G20" s="15"/>
    </row>
    <row r="21" spans="1:7" ht="12.75">
      <c r="A21" s="1">
        <v>40678</v>
      </c>
      <c r="B21" s="31">
        <f>'Расчет Si'!C18</f>
        <v>28238</v>
      </c>
      <c r="C21">
        <f t="shared" si="2"/>
        <v>28250</v>
      </c>
      <c r="D21" s="18">
        <f t="shared" si="0"/>
        <v>10</v>
      </c>
      <c r="E21" s="12">
        <f t="shared" si="1"/>
        <v>-2190</v>
      </c>
      <c r="F21" s="12">
        <f t="shared" si="3"/>
        <v>-26302</v>
      </c>
      <c r="G21" s="15"/>
    </row>
    <row r="22" spans="1:7" ht="12.75">
      <c r="A22" s="1">
        <v>40709</v>
      </c>
      <c r="B22" s="31">
        <f>'Расчет Si'!C19</f>
        <v>28383</v>
      </c>
      <c r="C22">
        <f t="shared" si="2"/>
        <v>28500</v>
      </c>
      <c r="D22" s="18">
        <f t="shared" si="0"/>
        <v>262</v>
      </c>
      <c r="E22" s="12">
        <f t="shared" si="1"/>
        <v>-1938</v>
      </c>
      <c r="F22" s="12">
        <f t="shared" si="3"/>
        <v>-28240</v>
      </c>
      <c r="G22" s="15"/>
    </row>
    <row r="23" spans="1:7" ht="12.75">
      <c r="A23" s="1">
        <v>40739</v>
      </c>
      <c r="B23" s="31">
        <f>'Расчет Si'!C20</f>
        <v>28232</v>
      </c>
      <c r="C23">
        <f t="shared" si="2"/>
        <v>28250</v>
      </c>
      <c r="D23" s="18">
        <f t="shared" si="0"/>
        <v>133</v>
      </c>
      <c r="E23" s="12">
        <f t="shared" si="1"/>
        <v>-2067</v>
      </c>
      <c r="F23" s="12">
        <f t="shared" si="3"/>
        <v>-30307</v>
      </c>
      <c r="G23" s="15"/>
    </row>
    <row r="24" spans="1:7" ht="12.75">
      <c r="A24" s="1">
        <v>40770</v>
      </c>
      <c r="B24" s="31">
        <f>'Расчет Si'!C21</f>
        <v>28746</v>
      </c>
      <c r="C24">
        <f t="shared" si="2"/>
        <v>28750</v>
      </c>
      <c r="D24" s="18">
        <f t="shared" si="0"/>
        <v>518</v>
      </c>
      <c r="E24" s="12">
        <f t="shared" si="1"/>
        <v>-1682</v>
      </c>
      <c r="F24" s="12">
        <f t="shared" si="3"/>
        <v>-31989</v>
      </c>
      <c r="G24" s="15"/>
    </row>
    <row r="25" spans="1:7" ht="12.75">
      <c r="A25" s="1">
        <v>40801</v>
      </c>
      <c r="B25" s="31">
        <f>'Расчет Si'!C22</f>
        <v>30762</v>
      </c>
      <c r="C25">
        <f t="shared" si="2"/>
        <v>30750</v>
      </c>
      <c r="D25" s="18">
        <f t="shared" si="0"/>
        <v>2004</v>
      </c>
      <c r="E25" s="12">
        <f t="shared" si="1"/>
        <v>-196</v>
      </c>
      <c r="F25" s="12">
        <f t="shared" si="3"/>
        <v>-32185</v>
      </c>
      <c r="G25" s="15"/>
    </row>
    <row r="26" spans="1:7" ht="12.75">
      <c r="A26" s="1">
        <v>40831</v>
      </c>
      <c r="B26" s="31">
        <f>'Расчет Si'!C23</f>
        <v>31141</v>
      </c>
      <c r="C26">
        <f t="shared" si="2"/>
        <v>31250</v>
      </c>
      <c r="D26" s="18">
        <f t="shared" si="0"/>
        <v>488</v>
      </c>
      <c r="E26" s="12">
        <f t="shared" si="1"/>
        <v>-1712</v>
      </c>
      <c r="F26" s="12">
        <f t="shared" si="3"/>
        <v>-33897</v>
      </c>
      <c r="G26" s="15"/>
    </row>
    <row r="27" spans="1:7" ht="12.75">
      <c r="A27" s="1">
        <v>40862</v>
      </c>
      <c r="B27" s="31">
        <f>'Расчет Si'!C24</f>
        <v>30698</v>
      </c>
      <c r="C27">
        <f t="shared" si="2"/>
        <v>30750</v>
      </c>
      <c r="D27" s="18">
        <f t="shared" si="0"/>
        <v>391</v>
      </c>
      <c r="E27" s="12">
        <f t="shared" si="1"/>
        <v>-1809</v>
      </c>
      <c r="F27" s="12">
        <f t="shared" si="3"/>
        <v>-35706</v>
      </c>
      <c r="G27" s="15"/>
    </row>
    <row r="28" spans="1:7" ht="12.75">
      <c r="A28" s="7">
        <v>40892</v>
      </c>
      <c r="B28" s="31">
        <f>'Расчет Si'!C25</f>
        <v>32289</v>
      </c>
      <c r="C28">
        <f t="shared" si="2"/>
        <v>32250</v>
      </c>
      <c r="D28" s="18">
        <f t="shared" si="0"/>
        <v>1552</v>
      </c>
      <c r="E28" s="12">
        <f t="shared" si="1"/>
        <v>-648</v>
      </c>
      <c r="F28" s="12">
        <f t="shared" si="3"/>
        <v>-36354</v>
      </c>
      <c r="G28" s="16">
        <f>SUM(E17:E28)</f>
        <v>-18486</v>
      </c>
    </row>
    <row r="29" spans="1:7" ht="12.75">
      <c r="A29" s="1">
        <v>40923</v>
      </c>
      <c r="B29" s="31">
        <f>'Расчет Si'!C26</f>
        <v>31944</v>
      </c>
      <c r="C29">
        <f t="shared" si="2"/>
        <v>32000</v>
      </c>
      <c r="D29" s="18">
        <f t="shared" si="0"/>
        <v>289</v>
      </c>
      <c r="E29" s="12">
        <f t="shared" si="1"/>
        <v>-1911</v>
      </c>
      <c r="F29" s="12">
        <f t="shared" si="3"/>
        <v>-38265</v>
      </c>
      <c r="G29" s="15"/>
    </row>
    <row r="30" spans="1:7" ht="12.75">
      <c r="A30" s="1">
        <v>40954</v>
      </c>
      <c r="B30" s="31">
        <f>'Расчет Si'!C27</f>
        <v>30200</v>
      </c>
      <c r="C30">
        <f t="shared" si="2"/>
        <v>30250</v>
      </c>
      <c r="D30" s="18">
        <f t="shared" si="0"/>
        <v>1694</v>
      </c>
      <c r="E30" s="12">
        <f t="shared" si="1"/>
        <v>-506</v>
      </c>
      <c r="F30" s="12">
        <f t="shared" si="3"/>
        <v>-38771</v>
      </c>
      <c r="G30" s="15"/>
    </row>
    <row r="31" spans="1:7" ht="12.75">
      <c r="A31" s="1">
        <v>40983</v>
      </c>
      <c r="B31" s="31">
        <f>'Расчет Si'!C28</f>
        <v>29717</v>
      </c>
      <c r="C31">
        <f t="shared" si="2"/>
        <v>29750</v>
      </c>
      <c r="D31" s="18">
        <f t="shared" si="0"/>
        <v>450</v>
      </c>
      <c r="E31" s="12">
        <f t="shared" si="1"/>
        <v>-1750</v>
      </c>
      <c r="F31" s="12">
        <f t="shared" si="3"/>
        <v>-40521</v>
      </c>
      <c r="G31" s="15"/>
    </row>
    <row r="32" spans="1:11" ht="12.75">
      <c r="A32" s="1">
        <v>41014</v>
      </c>
      <c r="B32" s="31">
        <f>'Расчет Si'!C29</f>
        <v>29825</v>
      </c>
      <c r="C32">
        <f t="shared" si="2"/>
        <v>29750</v>
      </c>
      <c r="D32" s="18">
        <f t="shared" si="0"/>
        <v>33</v>
      </c>
      <c r="E32" s="12">
        <f t="shared" si="1"/>
        <v>-2167</v>
      </c>
      <c r="F32" s="12">
        <f t="shared" si="3"/>
        <v>-42688</v>
      </c>
      <c r="G32" s="15"/>
      <c r="I32" t="s">
        <v>7</v>
      </c>
      <c r="K32" t="s">
        <v>13</v>
      </c>
    </row>
    <row r="33" spans="1:11" ht="12.75">
      <c r="A33" s="1">
        <v>41044</v>
      </c>
      <c r="B33" s="31">
        <f>'Расчет Si'!C30</f>
        <v>30845</v>
      </c>
      <c r="C33">
        <f t="shared" si="2"/>
        <v>30750</v>
      </c>
      <c r="D33" s="18">
        <f t="shared" si="0"/>
        <v>925</v>
      </c>
      <c r="E33" s="12">
        <f t="shared" si="1"/>
        <v>-1275</v>
      </c>
      <c r="F33" s="12">
        <f t="shared" si="3"/>
        <v>-43963</v>
      </c>
      <c r="G33" s="15"/>
      <c r="I33" t="s">
        <v>8</v>
      </c>
      <c r="K33" t="s">
        <v>14</v>
      </c>
    </row>
    <row r="34" spans="1:11" ht="12.75">
      <c r="A34" s="1">
        <v>41075</v>
      </c>
      <c r="B34" s="31">
        <f>'Расчет Si'!C31</f>
        <v>32800</v>
      </c>
      <c r="C34">
        <f t="shared" si="2"/>
        <v>32750</v>
      </c>
      <c r="D34" s="18">
        <f t="shared" si="0"/>
        <v>1905</v>
      </c>
      <c r="E34" s="12">
        <f t="shared" si="1"/>
        <v>-295</v>
      </c>
      <c r="F34" s="12">
        <f t="shared" si="3"/>
        <v>-44258</v>
      </c>
      <c r="G34" s="15"/>
      <c r="I34" t="s">
        <v>15</v>
      </c>
      <c r="K34" t="s">
        <v>16</v>
      </c>
    </row>
    <row r="35" spans="1:9" ht="12.75">
      <c r="A35" s="1">
        <v>41105</v>
      </c>
      <c r="B35" s="31">
        <f>'Расчет Si'!C32</f>
        <v>32906</v>
      </c>
      <c r="C35">
        <f t="shared" si="2"/>
        <v>33000</v>
      </c>
      <c r="D35" s="18">
        <f t="shared" si="0"/>
        <v>200</v>
      </c>
      <c r="E35" s="12">
        <f t="shared" si="1"/>
        <v>-2000</v>
      </c>
      <c r="F35" s="12">
        <f t="shared" si="3"/>
        <v>-46258</v>
      </c>
      <c r="G35" s="15"/>
      <c r="I35" s="8" t="s">
        <v>17</v>
      </c>
    </row>
    <row r="36" spans="1:9" ht="12.75">
      <c r="A36" s="1">
        <v>41136</v>
      </c>
      <c r="B36" s="31">
        <f>'Расчет Si'!C33</f>
        <v>31984</v>
      </c>
      <c r="C36">
        <f t="shared" si="2"/>
        <v>32000</v>
      </c>
      <c r="D36" s="18">
        <f t="shared" si="0"/>
        <v>906</v>
      </c>
      <c r="E36" s="12">
        <f t="shared" si="1"/>
        <v>-1294</v>
      </c>
      <c r="F36" s="12">
        <f t="shared" si="3"/>
        <v>-47552</v>
      </c>
      <c r="G36" s="15"/>
      <c r="I36" s="8" t="s">
        <v>18</v>
      </c>
    </row>
    <row r="37" spans="1:7" ht="12.75">
      <c r="A37" s="1">
        <v>41167</v>
      </c>
      <c r="B37" s="31">
        <f>'Расчет Si'!C34</f>
        <v>30938</v>
      </c>
      <c r="C37">
        <f t="shared" si="2"/>
        <v>31000</v>
      </c>
      <c r="D37" s="18">
        <f t="shared" si="0"/>
        <v>984</v>
      </c>
      <c r="E37" s="12">
        <f t="shared" si="1"/>
        <v>-1216</v>
      </c>
      <c r="F37" s="12">
        <f t="shared" si="3"/>
        <v>-48768</v>
      </c>
      <c r="G37" s="15"/>
    </row>
    <row r="38" spans="1:7" ht="12.75">
      <c r="A38" s="1">
        <v>41197</v>
      </c>
      <c r="B38" s="31">
        <f>'Расчет Si'!C35</f>
        <v>31300</v>
      </c>
      <c r="C38">
        <f t="shared" si="2"/>
        <v>31250</v>
      </c>
      <c r="D38" s="18">
        <f t="shared" si="0"/>
        <v>312</v>
      </c>
      <c r="E38" s="12">
        <f t="shared" si="1"/>
        <v>-1888</v>
      </c>
      <c r="F38" s="12">
        <f t="shared" si="3"/>
        <v>-50656</v>
      </c>
      <c r="G38" s="15"/>
    </row>
    <row r="39" spans="1:7" ht="12.75">
      <c r="A39" s="1">
        <v>41228</v>
      </c>
      <c r="B39" s="31">
        <f>'Расчет Si'!C36</f>
        <v>31860</v>
      </c>
      <c r="C39">
        <f t="shared" si="2"/>
        <v>31750</v>
      </c>
      <c r="D39" s="18">
        <f t="shared" si="0"/>
        <v>450</v>
      </c>
      <c r="E39" s="12">
        <f t="shared" si="1"/>
        <v>-1750</v>
      </c>
      <c r="F39" s="12">
        <f t="shared" si="3"/>
        <v>-52406</v>
      </c>
      <c r="G39" s="15"/>
    </row>
    <row r="40" spans="1:7" ht="12.75">
      <c r="A40" s="7">
        <v>41258</v>
      </c>
      <c r="B40" s="31">
        <f>'Расчет Si'!C37</f>
        <v>31160</v>
      </c>
      <c r="C40">
        <f t="shared" si="2"/>
        <v>31250</v>
      </c>
      <c r="D40" s="18">
        <f t="shared" si="0"/>
        <v>610</v>
      </c>
      <c r="E40" s="12">
        <f t="shared" si="1"/>
        <v>-1590</v>
      </c>
      <c r="F40" s="12">
        <f t="shared" si="3"/>
        <v>-53996</v>
      </c>
      <c r="G40" s="16">
        <f>SUM(E29:E40)</f>
        <v>-17642</v>
      </c>
    </row>
    <row r="41" spans="1:7" ht="12.75">
      <c r="A41" s="1">
        <v>41289</v>
      </c>
      <c r="B41" s="31">
        <f>'Расчет Si'!C38</f>
        <v>30640</v>
      </c>
      <c r="C41">
        <f t="shared" si="2"/>
        <v>30750</v>
      </c>
      <c r="D41" s="18">
        <f t="shared" si="0"/>
        <v>410</v>
      </c>
      <c r="E41" s="12">
        <f t="shared" si="1"/>
        <v>-1790</v>
      </c>
      <c r="F41" s="12">
        <f t="shared" si="3"/>
        <v>-55786</v>
      </c>
      <c r="G41" s="15"/>
    </row>
    <row r="42" spans="1:7" ht="12.75">
      <c r="A42" s="1">
        <v>41320</v>
      </c>
      <c r="B42" s="31">
        <f>'Расчет Si'!C39</f>
        <v>30259</v>
      </c>
      <c r="C42">
        <f t="shared" si="2"/>
        <v>30250</v>
      </c>
      <c r="D42" s="18">
        <f t="shared" si="0"/>
        <v>390</v>
      </c>
      <c r="E42" s="12">
        <f t="shared" si="1"/>
        <v>-1810</v>
      </c>
      <c r="F42" s="12">
        <f t="shared" si="3"/>
        <v>-57596</v>
      </c>
      <c r="G42" s="15"/>
    </row>
    <row r="43" spans="1:7" ht="12.75">
      <c r="A43" s="1">
        <v>41348</v>
      </c>
      <c r="B43" s="31">
        <f>'Расчет Si'!C40</f>
        <v>31142</v>
      </c>
      <c r="C43">
        <f t="shared" si="2"/>
        <v>31250</v>
      </c>
      <c r="D43" s="18">
        <f t="shared" si="0"/>
        <v>991</v>
      </c>
      <c r="E43" s="12">
        <f t="shared" si="1"/>
        <v>-1209</v>
      </c>
      <c r="F43" s="12">
        <f t="shared" si="3"/>
        <v>-58805</v>
      </c>
      <c r="G43" s="15"/>
    </row>
    <row r="44" spans="1:7" ht="12.75">
      <c r="A44" s="1">
        <v>41379</v>
      </c>
      <c r="B44" s="31">
        <f>'Расчет Si'!C41</f>
        <v>31796</v>
      </c>
      <c r="C44">
        <f t="shared" si="2"/>
        <v>31750</v>
      </c>
      <c r="D44" s="18">
        <f t="shared" si="0"/>
        <v>608</v>
      </c>
      <c r="E44" s="12">
        <f t="shared" si="1"/>
        <v>-1592</v>
      </c>
      <c r="F44" s="12">
        <f t="shared" si="3"/>
        <v>-60397</v>
      </c>
      <c r="G44" s="15"/>
    </row>
    <row r="45" spans="1:7" ht="12.75">
      <c r="A45" s="1">
        <v>41409</v>
      </c>
      <c r="B45" s="31">
        <f>'Расчет Si'!C42</f>
        <v>31634</v>
      </c>
      <c r="C45">
        <f t="shared" si="2"/>
        <v>31750</v>
      </c>
      <c r="D45" s="18">
        <f t="shared" si="0"/>
        <v>46</v>
      </c>
      <c r="E45" s="12">
        <f t="shared" si="1"/>
        <v>-2154</v>
      </c>
      <c r="F45" s="12">
        <f t="shared" si="3"/>
        <v>-62551</v>
      </c>
      <c r="G45" s="15"/>
    </row>
    <row r="46" spans="1:7" ht="12.75">
      <c r="A46" s="1">
        <v>41440</v>
      </c>
      <c r="B46" s="31">
        <f>'Расчет Si'!C43</f>
        <v>32255</v>
      </c>
      <c r="C46">
        <f t="shared" si="2"/>
        <v>32250</v>
      </c>
      <c r="D46" s="18">
        <f t="shared" si="0"/>
        <v>616</v>
      </c>
      <c r="E46" s="12">
        <f t="shared" si="1"/>
        <v>-1584</v>
      </c>
      <c r="F46" s="12">
        <f t="shared" si="3"/>
        <v>-64135</v>
      </c>
      <c r="G46" s="15"/>
    </row>
    <row r="47" spans="1:7" ht="12.75">
      <c r="A47" s="1">
        <v>41470</v>
      </c>
      <c r="B47" s="31">
        <f>'Расчет Si'!C44</f>
        <v>32923</v>
      </c>
      <c r="C47">
        <f t="shared" si="2"/>
        <v>33000</v>
      </c>
      <c r="D47" s="18">
        <f t="shared" si="0"/>
        <v>745</v>
      </c>
      <c r="E47" s="12">
        <f t="shared" si="1"/>
        <v>-1455</v>
      </c>
      <c r="F47" s="12">
        <f t="shared" si="3"/>
        <v>-65590</v>
      </c>
      <c r="G47" s="15"/>
    </row>
    <row r="48" spans="1:7" ht="12.75">
      <c r="A48" s="1">
        <v>41501</v>
      </c>
      <c r="B48" s="31">
        <f>'Расчет Si'!C45</f>
        <v>33070</v>
      </c>
      <c r="C48">
        <f t="shared" si="2"/>
        <v>33000</v>
      </c>
      <c r="D48" s="18">
        <f t="shared" si="0"/>
        <v>77</v>
      </c>
      <c r="E48" s="12">
        <f t="shared" si="1"/>
        <v>-2123</v>
      </c>
      <c r="F48" s="12">
        <f t="shared" si="3"/>
        <v>-67713</v>
      </c>
      <c r="G48" s="15"/>
    </row>
    <row r="49" spans="1:7" ht="12.75">
      <c r="A49" s="1">
        <v>41532</v>
      </c>
      <c r="B49" s="31">
        <f>'Расчет Si'!C46</f>
        <v>32798</v>
      </c>
      <c r="C49">
        <f t="shared" si="2"/>
        <v>32750</v>
      </c>
      <c r="D49" s="18">
        <f t="shared" si="0"/>
        <v>320</v>
      </c>
      <c r="E49" s="12">
        <f t="shared" si="1"/>
        <v>-1880</v>
      </c>
      <c r="F49" s="12">
        <f t="shared" si="3"/>
        <v>-69593</v>
      </c>
      <c r="G49" s="15"/>
    </row>
    <row r="50" spans="1:7" ht="12.75">
      <c r="A50" s="1">
        <v>41562</v>
      </c>
      <c r="B50" s="31">
        <f>'Расчет Si'!C47</f>
        <v>32620</v>
      </c>
      <c r="C50">
        <f t="shared" si="2"/>
        <v>32500</v>
      </c>
      <c r="D50" s="18">
        <f t="shared" si="0"/>
        <v>298</v>
      </c>
      <c r="E50" s="12">
        <f t="shared" si="1"/>
        <v>-1902</v>
      </c>
      <c r="F50" s="12">
        <f t="shared" si="3"/>
        <v>-71495</v>
      </c>
      <c r="G50" s="15"/>
    </row>
    <row r="51" spans="1:7" ht="12.75">
      <c r="A51" s="1">
        <v>41593</v>
      </c>
      <c r="B51" s="31">
        <f>'Расчет Si'!C48</f>
        <v>32749</v>
      </c>
      <c r="C51">
        <f t="shared" si="2"/>
        <v>32750</v>
      </c>
      <c r="D51" s="18">
        <f t="shared" si="0"/>
        <v>130</v>
      </c>
      <c r="E51" s="12">
        <f t="shared" si="1"/>
        <v>-2070</v>
      </c>
      <c r="F51" s="12">
        <f t="shared" si="3"/>
        <v>-73565</v>
      </c>
      <c r="G51" s="15"/>
    </row>
    <row r="52" spans="1:7" ht="12.75">
      <c r="A52" s="7">
        <v>41623</v>
      </c>
      <c r="B52" s="31">
        <f>'Расчет Si'!C49</f>
        <v>33415</v>
      </c>
      <c r="C52">
        <f t="shared" si="2"/>
        <v>33500</v>
      </c>
      <c r="D52" s="18">
        <f t="shared" si="0"/>
        <v>751</v>
      </c>
      <c r="E52" s="12">
        <f t="shared" si="1"/>
        <v>-1449</v>
      </c>
      <c r="F52" s="12">
        <f t="shared" si="3"/>
        <v>-75014</v>
      </c>
      <c r="G52" s="16">
        <f>SUM(E41:E52)</f>
        <v>-21018</v>
      </c>
    </row>
    <row r="53" spans="1:7" ht="12.75">
      <c r="A53" s="1">
        <v>41654</v>
      </c>
      <c r="B53" s="31">
        <f>'Расчет Si'!C50</f>
        <v>33732</v>
      </c>
      <c r="C53">
        <f t="shared" si="2"/>
        <v>33750</v>
      </c>
      <c r="D53" s="18">
        <f t="shared" si="0"/>
        <v>335</v>
      </c>
      <c r="E53" s="12">
        <f t="shared" si="1"/>
        <v>-1865</v>
      </c>
      <c r="F53" s="12">
        <f t="shared" si="3"/>
        <v>-76879</v>
      </c>
      <c r="G53" s="15"/>
    </row>
    <row r="54" spans="1:7" ht="12.75">
      <c r="A54" s="1">
        <v>41685</v>
      </c>
      <c r="B54" s="31">
        <f>'Расчет Si'!C51</f>
        <v>35255</v>
      </c>
      <c r="C54">
        <f t="shared" si="2"/>
        <v>35250</v>
      </c>
      <c r="D54" s="18">
        <f t="shared" si="0"/>
        <v>1518</v>
      </c>
      <c r="E54" s="12">
        <f t="shared" si="1"/>
        <v>-682</v>
      </c>
      <c r="F54" s="12">
        <f t="shared" si="3"/>
        <v>-77561</v>
      </c>
      <c r="G54" s="15"/>
    </row>
    <row r="55" spans="1:7" ht="12.75">
      <c r="A55" s="1">
        <v>41713</v>
      </c>
      <c r="B55" s="31">
        <f>'Расчет Si'!C52</f>
        <v>37527</v>
      </c>
      <c r="C55">
        <f t="shared" si="2"/>
        <v>37500</v>
      </c>
      <c r="D55" s="18">
        <f t="shared" si="0"/>
        <v>2245</v>
      </c>
      <c r="E55" s="12">
        <f t="shared" si="1"/>
        <v>45</v>
      </c>
      <c r="F55" s="12">
        <f t="shared" si="3"/>
        <v>-77516</v>
      </c>
      <c r="G55" s="15"/>
    </row>
    <row r="56" spans="1:7" ht="12.75">
      <c r="A56" s="1">
        <v>41744</v>
      </c>
      <c r="B56" s="31">
        <f>'Расчет Si'!C53</f>
        <v>36770</v>
      </c>
      <c r="C56">
        <f t="shared" si="2"/>
        <v>36750</v>
      </c>
      <c r="D56" s="18">
        <f t="shared" si="0"/>
        <v>777</v>
      </c>
      <c r="E56" s="12">
        <f t="shared" si="1"/>
        <v>-1423</v>
      </c>
      <c r="F56" s="12">
        <f t="shared" si="3"/>
        <v>-78939</v>
      </c>
      <c r="G56" s="15"/>
    </row>
    <row r="57" spans="1:7" ht="12.75">
      <c r="A57" s="5">
        <v>41774</v>
      </c>
      <c r="B57" s="31">
        <f>'Расчет Si'!C54</f>
        <v>35037</v>
      </c>
      <c r="C57">
        <f t="shared" si="2"/>
        <v>35000</v>
      </c>
      <c r="D57" s="19">
        <f t="shared" si="0"/>
        <v>1770</v>
      </c>
      <c r="E57" s="13">
        <f t="shared" si="1"/>
        <v>-430</v>
      </c>
      <c r="F57" s="13">
        <f t="shared" si="3"/>
        <v>-79369</v>
      </c>
      <c r="G57" s="15"/>
    </row>
    <row r="58" spans="1:7" ht="12.75">
      <c r="A58" s="5">
        <v>41805</v>
      </c>
      <c r="B58" s="31">
        <f>'Расчет Si'!C55</f>
        <v>35400</v>
      </c>
      <c r="C58">
        <f t="shared" si="2"/>
        <v>35500</v>
      </c>
      <c r="D58" s="19">
        <f t="shared" si="0"/>
        <v>463</v>
      </c>
      <c r="E58" s="13">
        <f t="shared" si="1"/>
        <v>-1737</v>
      </c>
      <c r="F58" s="13">
        <f t="shared" si="3"/>
        <v>-81106</v>
      </c>
      <c r="G58" s="15"/>
    </row>
    <row r="59" spans="1:7" ht="12.75">
      <c r="A59" s="5">
        <v>41835</v>
      </c>
      <c r="B59" s="31">
        <f>'Расчет Si'!C56</f>
        <v>34917</v>
      </c>
      <c r="C59">
        <f t="shared" si="2"/>
        <v>35000</v>
      </c>
      <c r="D59" s="19">
        <f t="shared" si="0"/>
        <v>400</v>
      </c>
      <c r="E59" s="13">
        <f t="shared" si="1"/>
        <v>-1800</v>
      </c>
      <c r="F59" s="13">
        <f t="shared" si="3"/>
        <v>-82906</v>
      </c>
      <c r="G59" s="15"/>
    </row>
    <row r="60" spans="1:7" ht="12.75">
      <c r="A60" s="5">
        <v>41866</v>
      </c>
      <c r="B60" s="31">
        <f>'Расчет Si'!C57</f>
        <v>36368</v>
      </c>
      <c r="C60">
        <f t="shared" si="2"/>
        <v>36250</v>
      </c>
      <c r="D60" s="19">
        <f t="shared" si="0"/>
        <v>1333</v>
      </c>
      <c r="E60" s="13">
        <f t="shared" si="1"/>
        <v>-867</v>
      </c>
      <c r="F60" s="13">
        <f t="shared" si="3"/>
        <v>-83773</v>
      </c>
      <c r="G60" s="15"/>
    </row>
    <row r="61" spans="1:7" ht="12.75">
      <c r="A61" s="5">
        <v>41897</v>
      </c>
      <c r="B61" s="31">
        <f>'Расчет Si'!C58</f>
        <v>39025</v>
      </c>
      <c r="C61">
        <f t="shared" si="2"/>
        <v>39000</v>
      </c>
      <c r="D61" s="19">
        <f t="shared" si="0"/>
        <v>2632</v>
      </c>
      <c r="E61" s="13">
        <f t="shared" si="1"/>
        <v>432</v>
      </c>
      <c r="F61" s="13">
        <f t="shared" si="3"/>
        <v>-83341</v>
      </c>
      <c r="G61" s="15"/>
    </row>
    <row r="62" spans="1:7" ht="12.75">
      <c r="A62" s="5">
        <v>41927</v>
      </c>
      <c r="B62" s="31">
        <f>'Расчет Si'!C59</f>
        <v>41004</v>
      </c>
      <c r="C62">
        <f t="shared" si="2"/>
        <v>41000</v>
      </c>
      <c r="D62" s="19">
        <f t="shared" si="0"/>
        <v>1975</v>
      </c>
      <c r="E62" s="13">
        <f t="shared" si="1"/>
        <v>-225</v>
      </c>
      <c r="F62" s="13">
        <f t="shared" si="3"/>
        <v>-83566</v>
      </c>
      <c r="G62" s="15"/>
    </row>
    <row r="63" spans="1:7" ht="12.75">
      <c r="A63" s="5">
        <v>41958</v>
      </c>
      <c r="B63" s="31">
        <f>'Расчет Si'!C60</f>
        <v>47578</v>
      </c>
      <c r="C63">
        <f t="shared" si="2"/>
        <v>47500</v>
      </c>
      <c r="D63" s="19">
        <f t="shared" si="0"/>
        <v>6496</v>
      </c>
      <c r="E63" s="13">
        <f t="shared" si="1"/>
        <v>4296</v>
      </c>
      <c r="F63" s="13">
        <f t="shared" si="3"/>
        <v>-79270</v>
      </c>
      <c r="G63" s="15"/>
    </row>
    <row r="64" spans="1:7" ht="12.75">
      <c r="A64" s="9">
        <v>41988</v>
      </c>
      <c r="B64" s="31">
        <f>'Расчет Si'!C61</f>
        <v>66683</v>
      </c>
      <c r="C64">
        <f t="shared" si="2"/>
        <v>66750</v>
      </c>
      <c r="D64" s="19">
        <f t="shared" si="0"/>
        <v>19172</v>
      </c>
      <c r="E64" s="13">
        <f t="shared" si="1"/>
        <v>16972</v>
      </c>
      <c r="F64" s="13">
        <f t="shared" si="3"/>
        <v>-62298</v>
      </c>
      <c r="G64" s="16">
        <f>SUM(E53:E64)</f>
        <v>12716</v>
      </c>
    </row>
    <row r="65" spans="1:7" ht="12.75">
      <c r="A65" s="5">
        <v>42019</v>
      </c>
      <c r="B65" s="31">
        <f>'Расчет Si'!C62</f>
        <v>67280</v>
      </c>
      <c r="C65">
        <f t="shared" si="2"/>
        <v>67250</v>
      </c>
      <c r="D65" s="19">
        <f t="shared" si="0"/>
        <v>567</v>
      </c>
      <c r="E65" s="13">
        <f t="shared" si="1"/>
        <v>-1633</v>
      </c>
      <c r="F65" s="13">
        <f t="shared" si="3"/>
        <v>-63931</v>
      </c>
      <c r="G65" s="15"/>
    </row>
    <row r="66" spans="1:7" ht="12.75">
      <c r="A66" s="5">
        <v>42050</v>
      </c>
      <c r="B66" s="31">
        <f>'Расчет Si'!C63</f>
        <v>63898</v>
      </c>
      <c r="C66">
        <f t="shared" si="2"/>
        <v>64000</v>
      </c>
      <c r="D66" s="19">
        <f t="shared" si="0"/>
        <v>3280</v>
      </c>
      <c r="E66" s="13">
        <f t="shared" si="1"/>
        <v>1080</v>
      </c>
      <c r="F66" s="13">
        <f t="shared" si="3"/>
        <v>-62851</v>
      </c>
      <c r="G66" s="15"/>
    </row>
    <row r="67" spans="1:7" ht="12.75">
      <c r="A67" s="5">
        <v>42078</v>
      </c>
      <c r="B67" s="31">
        <f>'Расчет Si'!C64</f>
        <v>64390</v>
      </c>
      <c r="C67">
        <f t="shared" si="2"/>
        <v>64500</v>
      </c>
      <c r="D67" s="19">
        <f t="shared" si="0"/>
        <v>602</v>
      </c>
      <c r="E67" s="13">
        <f t="shared" si="1"/>
        <v>-1598</v>
      </c>
      <c r="F67" s="13">
        <f t="shared" si="3"/>
        <v>-64449</v>
      </c>
      <c r="G67" s="15"/>
    </row>
    <row r="68" spans="1:7" ht="12.75">
      <c r="A68" s="5">
        <v>42109</v>
      </c>
      <c r="B68" s="31">
        <f>'Расчет Si'!C65</f>
        <v>50640</v>
      </c>
      <c r="C68">
        <f t="shared" si="2"/>
        <v>50750</v>
      </c>
      <c r="D68" s="19">
        <f t="shared" si="0"/>
        <v>13640</v>
      </c>
      <c r="E68" s="13">
        <f t="shared" si="1"/>
        <v>11440</v>
      </c>
      <c r="F68" s="13">
        <f t="shared" si="3"/>
        <v>-53009</v>
      </c>
      <c r="G68" s="15"/>
    </row>
    <row r="69" spans="1:7" ht="12.75">
      <c r="A69" s="5">
        <v>42139</v>
      </c>
      <c r="B69" s="31">
        <f>'Расчет Si'!C66</f>
        <v>50001</v>
      </c>
      <c r="C69">
        <f t="shared" si="2"/>
        <v>50000</v>
      </c>
      <c r="D69" s="19">
        <f t="shared" si="0"/>
        <v>640</v>
      </c>
      <c r="E69" s="13">
        <f t="shared" si="1"/>
        <v>-1560</v>
      </c>
      <c r="F69" s="13">
        <f t="shared" si="3"/>
        <v>-54569</v>
      </c>
      <c r="G69" s="15"/>
    </row>
    <row r="70" spans="1:7" ht="12.75">
      <c r="A70" s="5">
        <v>42170</v>
      </c>
      <c r="B70" s="31">
        <f>'Расчет Si'!C67</f>
        <v>56036</v>
      </c>
      <c r="C70">
        <f t="shared" si="2"/>
        <v>56000</v>
      </c>
      <c r="D70" s="19">
        <f aca="true" t="shared" si="4" ref="D70:D88">ABS(C70-B69)</f>
        <v>5999</v>
      </c>
      <c r="E70" s="13">
        <f t="shared" si="1"/>
        <v>3799</v>
      </c>
      <c r="F70" s="13">
        <f t="shared" si="3"/>
        <v>-50770</v>
      </c>
      <c r="G70" s="15"/>
    </row>
    <row r="71" spans="1:7" ht="12.75">
      <c r="A71" s="5">
        <v>42200</v>
      </c>
      <c r="B71" s="31">
        <f>'Расчет Si'!C68</f>
        <v>58150</v>
      </c>
      <c r="C71">
        <f t="shared" si="2"/>
        <v>58250</v>
      </c>
      <c r="D71" s="19">
        <f t="shared" si="4"/>
        <v>2214</v>
      </c>
      <c r="E71" s="13">
        <f aca="true" t="shared" si="5" ref="E71:E88">D71-E$1*2</f>
        <v>14</v>
      </c>
      <c r="F71" s="13">
        <f t="shared" si="3"/>
        <v>-50756</v>
      </c>
      <c r="G71" s="15"/>
    </row>
    <row r="72" spans="1:7" ht="12.75">
      <c r="A72" s="5">
        <v>42231</v>
      </c>
      <c r="B72" s="31">
        <f>'Расчет Si'!C69</f>
        <v>65636</v>
      </c>
      <c r="C72">
        <f aca="true" t="shared" si="6" ref="C72:C88">ROUND(B72/$E$2,0)*$E$2</f>
        <v>65750</v>
      </c>
      <c r="D72" s="19">
        <f t="shared" si="4"/>
        <v>7600</v>
      </c>
      <c r="E72" s="13">
        <f t="shared" si="5"/>
        <v>5400</v>
      </c>
      <c r="F72" s="13">
        <f aca="true" t="shared" si="7" ref="F72:F88">F71+E72</f>
        <v>-45356</v>
      </c>
      <c r="G72" s="15"/>
    </row>
    <row r="73" spans="1:7" ht="12.75">
      <c r="A73" s="5">
        <v>42262</v>
      </c>
      <c r="B73" s="31">
        <f>'Расчет Si'!C70</f>
        <v>68537</v>
      </c>
      <c r="C73">
        <f t="shared" si="6"/>
        <v>68500</v>
      </c>
      <c r="D73" s="19">
        <f t="shared" si="4"/>
        <v>2864</v>
      </c>
      <c r="E73" s="13">
        <f t="shared" si="5"/>
        <v>664</v>
      </c>
      <c r="F73" s="13">
        <f t="shared" si="7"/>
        <v>-44692</v>
      </c>
      <c r="G73" s="15"/>
    </row>
    <row r="74" spans="1:7" ht="12.75">
      <c r="A74" s="5">
        <v>42292</v>
      </c>
      <c r="B74" s="31">
        <f>'Расчет Si'!C71</f>
        <v>62455</v>
      </c>
      <c r="C74">
        <f t="shared" si="6"/>
        <v>62500</v>
      </c>
      <c r="D74" s="19">
        <f t="shared" si="4"/>
        <v>6037</v>
      </c>
      <c r="E74" s="13">
        <f t="shared" si="5"/>
        <v>3837</v>
      </c>
      <c r="F74" s="13">
        <f t="shared" si="7"/>
        <v>-40855</v>
      </c>
      <c r="G74" s="15"/>
    </row>
    <row r="75" spans="1:7" ht="12.75">
      <c r="A75" s="5">
        <v>42323</v>
      </c>
      <c r="B75" s="31">
        <f>'Расчет Si'!C72</f>
        <v>65797</v>
      </c>
      <c r="C75">
        <f t="shared" si="6"/>
        <v>65750</v>
      </c>
      <c r="D75" s="19">
        <f t="shared" si="4"/>
        <v>3295</v>
      </c>
      <c r="E75" s="13">
        <f t="shared" si="5"/>
        <v>1095</v>
      </c>
      <c r="F75" s="13">
        <f t="shared" si="7"/>
        <v>-39760</v>
      </c>
      <c r="G75" s="15"/>
    </row>
    <row r="76" spans="1:7" ht="12.75">
      <c r="A76" s="9">
        <v>42353</v>
      </c>
      <c r="B76" s="31">
        <f>'Расчет Si'!C73</f>
        <v>71847</v>
      </c>
      <c r="C76">
        <f t="shared" si="6"/>
        <v>71750</v>
      </c>
      <c r="D76" s="19">
        <f t="shared" si="4"/>
        <v>5953</v>
      </c>
      <c r="E76" s="13">
        <f t="shared" si="5"/>
        <v>3753</v>
      </c>
      <c r="F76" s="13">
        <f t="shared" si="7"/>
        <v>-36007</v>
      </c>
      <c r="G76" s="16">
        <f>SUM(E65:E76)</f>
        <v>26291</v>
      </c>
    </row>
    <row r="77" spans="1:7" ht="12.75">
      <c r="A77" s="5">
        <v>42384</v>
      </c>
      <c r="B77" s="31">
        <f>'Расчет Si'!C74</f>
        <v>78877</v>
      </c>
      <c r="C77">
        <f t="shared" si="6"/>
        <v>79000</v>
      </c>
      <c r="D77" s="19">
        <f t="shared" si="4"/>
        <v>7153</v>
      </c>
      <c r="E77" s="13">
        <f t="shared" si="5"/>
        <v>4953</v>
      </c>
      <c r="F77" s="13">
        <f t="shared" si="7"/>
        <v>-31054</v>
      </c>
      <c r="G77" s="15"/>
    </row>
    <row r="78" spans="1:7" ht="12.75">
      <c r="A78" s="5">
        <v>42415</v>
      </c>
      <c r="B78" s="31">
        <f>'Расчет Si'!C75</f>
        <v>77560</v>
      </c>
      <c r="C78">
        <f t="shared" si="6"/>
        <v>77500</v>
      </c>
      <c r="D78" s="19">
        <f t="shared" si="4"/>
        <v>1377</v>
      </c>
      <c r="E78" s="13">
        <f t="shared" si="5"/>
        <v>-823</v>
      </c>
      <c r="F78" s="13">
        <f t="shared" si="7"/>
        <v>-31877</v>
      </c>
      <c r="G78" s="15"/>
    </row>
    <row r="79" spans="1:7" ht="12.75">
      <c r="A79" s="5">
        <v>42444</v>
      </c>
      <c r="B79" s="31">
        <f>'Расчет Si'!C76</f>
        <v>72786</v>
      </c>
      <c r="C79">
        <f t="shared" si="6"/>
        <v>72750</v>
      </c>
      <c r="D79" s="19">
        <f t="shared" si="4"/>
        <v>4810</v>
      </c>
      <c r="E79" s="13">
        <f t="shared" si="5"/>
        <v>2610</v>
      </c>
      <c r="F79" s="13">
        <f t="shared" si="7"/>
        <v>-29267</v>
      </c>
      <c r="G79" s="15"/>
    </row>
    <row r="80" spans="1:7" ht="12.75">
      <c r="A80" s="5">
        <v>42475</v>
      </c>
      <c r="B80" s="31">
        <f>'Расчет Si'!C77</f>
        <v>67452</v>
      </c>
      <c r="C80">
        <f t="shared" si="6"/>
        <v>67500</v>
      </c>
      <c r="D80" s="19">
        <f t="shared" si="4"/>
        <v>5286</v>
      </c>
      <c r="E80" s="13">
        <f t="shared" si="5"/>
        <v>3086</v>
      </c>
      <c r="F80" s="13">
        <f t="shared" si="7"/>
        <v>-26181</v>
      </c>
      <c r="G80" s="15"/>
    </row>
    <row r="81" spans="1:7" ht="12.75">
      <c r="A81" s="5">
        <v>42505</v>
      </c>
      <c r="B81" s="31">
        <f>'Расчет Si'!C78</f>
        <v>65434</v>
      </c>
      <c r="C81">
        <f t="shared" si="6"/>
        <v>65500</v>
      </c>
      <c r="D81" s="19">
        <f t="shared" si="4"/>
        <v>1952</v>
      </c>
      <c r="E81" s="13">
        <f t="shared" si="5"/>
        <v>-248</v>
      </c>
      <c r="F81" s="13">
        <f t="shared" si="7"/>
        <v>-26429</v>
      </c>
      <c r="G81" s="15"/>
    </row>
    <row r="82" spans="1:7" ht="12.75">
      <c r="A82" s="5">
        <v>42536</v>
      </c>
      <c r="B82" s="31">
        <f>'Расчет Si'!C79</f>
        <v>67224</v>
      </c>
      <c r="C82">
        <f t="shared" si="6"/>
        <v>67250</v>
      </c>
      <c r="D82" s="19">
        <f t="shared" si="4"/>
        <v>1816</v>
      </c>
      <c r="E82" s="13">
        <f t="shared" si="5"/>
        <v>-384</v>
      </c>
      <c r="F82" s="13">
        <f t="shared" si="7"/>
        <v>-26813</v>
      </c>
      <c r="G82" s="15"/>
    </row>
    <row r="83" spans="1:7" ht="12.75">
      <c r="A83" s="5">
        <v>42566</v>
      </c>
      <c r="B83" s="31">
        <f>'Расчет Si'!C80</f>
        <v>64520</v>
      </c>
      <c r="C83">
        <f t="shared" si="6"/>
        <v>64500</v>
      </c>
      <c r="D83" s="19">
        <f t="shared" si="4"/>
        <v>2724</v>
      </c>
      <c r="E83" s="13">
        <f t="shared" si="5"/>
        <v>524</v>
      </c>
      <c r="F83" s="13">
        <f t="shared" si="7"/>
        <v>-26289</v>
      </c>
      <c r="G83" s="15"/>
    </row>
    <row r="84" spans="1:7" ht="12.75">
      <c r="A84" s="5">
        <v>42597</v>
      </c>
      <c r="B84" s="31">
        <f>'Расчет Si'!C81</f>
        <v>64570</v>
      </c>
      <c r="C84">
        <f t="shared" si="6"/>
        <v>64500</v>
      </c>
      <c r="D84" s="19">
        <f t="shared" si="4"/>
        <v>20</v>
      </c>
      <c r="E84" s="13">
        <f t="shared" si="5"/>
        <v>-2180</v>
      </c>
      <c r="F84" s="13">
        <f t="shared" si="7"/>
        <v>-28469</v>
      </c>
      <c r="G84" s="15"/>
    </row>
    <row r="85" spans="1:7" ht="12.75">
      <c r="A85" s="5">
        <v>42628</v>
      </c>
      <c r="B85" s="31">
        <f>'Расчет Si'!C82</f>
        <v>66218</v>
      </c>
      <c r="C85">
        <f t="shared" si="6"/>
        <v>66250</v>
      </c>
      <c r="D85" s="19">
        <f t="shared" si="4"/>
        <v>1680</v>
      </c>
      <c r="E85" s="13">
        <f t="shared" si="5"/>
        <v>-520</v>
      </c>
      <c r="F85" s="13">
        <f t="shared" si="7"/>
        <v>-28989</v>
      </c>
      <c r="G85" s="15"/>
    </row>
    <row r="86" spans="1:7" ht="12.75">
      <c r="A86" s="5">
        <v>42658</v>
      </c>
      <c r="B86" s="31">
        <f>'Расчет Si'!C83</f>
        <v>63920</v>
      </c>
      <c r="C86">
        <f t="shared" si="6"/>
        <v>64000</v>
      </c>
      <c r="D86" s="19">
        <f t="shared" si="4"/>
        <v>2218</v>
      </c>
      <c r="E86" s="13">
        <f t="shared" si="5"/>
        <v>18</v>
      </c>
      <c r="F86" s="13">
        <f t="shared" si="7"/>
        <v>-28971</v>
      </c>
      <c r="G86" s="15"/>
    </row>
    <row r="87" spans="1:7" ht="12.75">
      <c r="A87" s="5">
        <v>42689</v>
      </c>
      <c r="B87" s="31">
        <f>'Расчет Si'!C84</f>
        <v>64653</v>
      </c>
      <c r="C87">
        <f t="shared" si="6"/>
        <v>64750</v>
      </c>
      <c r="D87" s="19">
        <f t="shared" si="4"/>
        <v>830</v>
      </c>
      <c r="E87" s="13">
        <f t="shared" si="5"/>
        <v>-1370</v>
      </c>
      <c r="F87" s="13">
        <f t="shared" si="7"/>
        <v>-30341</v>
      </c>
      <c r="G87" s="15"/>
    </row>
    <row r="88" spans="1:7" ht="13.5" thickBot="1">
      <c r="A88" s="10">
        <v>42719</v>
      </c>
      <c r="B88" s="32">
        <f>'Расчет Si'!C85</f>
        <v>62841</v>
      </c>
      <c r="C88" s="6">
        <f t="shared" si="6"/>
        <v>62750</v>
      </c>
      <c r="D88" s="20">
        <f t="shared" si="4"/>
        <v>1903</v>
      </c>
      <c r="E88" s="14">
        <f t="shared" si="5"/>
        <v>-297</v>
      </c>
      <c r="F88" s="14">
        <f t="shared" si="7"/>
        <v>-30638</v>
      </c>
      <c r="G88" s="17">
        <f>SUM(E77:E88)</f>
        <v>5369</v>
      </c>
    </row>
    <row r="89" spans="5:7" ht="12.75">
      <c r="E89" s="11">
        <f>SUM(E6:E88)</f>
        <v>-30638</v>
      </c>
      <c r="F89" s="24" t="s">
        <v>2</v>
      </c>
      <c r="G89" s="24"/>
    </row>
    <row r="90" spans="5:7" ht="25.5" customHeight="1">
      <c r="E90" s="23">
        <f>E89/(SUM(B5:B88)/84)/84*12</f>
        <v>-0.1043956184370472</v>
      </c>
      <c r="F90" s="42" t="s">
        <v>10</v>
      </c>
      <c r="G90" s="43"/>
    </row>
    <row r="91" ht="12.75">
      <c r="E91" s="4"/>
    </row>
    <row r="92" ht="12.75">
      <c r="E92" s="4"/>
    </row>
  </sheetData>
  <sheetProtection password="CE28" sheet="1" selectLockedCells="1"/>
  <mergeCells count="1">
    <mergeCell ref="F90:G90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3" width="9.75390625" style="0" customWidth="1"/>
    <col min="4" max="5" width="7.75390625" style="0" customWidth="1"/>
    <col min="6" max="6" width="8.75390625" style="0" customWidth="1"/>
    <col min="7" max="7" width="9.25390625" style="0" customWidth="1"/>
    <col min="8" max="8" width="10.00390625" style="0" customWidth="1"/>
    <col min="9" max="9" width="9.625" style="0" customWidth="1"/>
  </cols>
  <sheetData>
    <row r="1" spans="1:7" ht="12.75">
      <c r="A1" s="25"/>
      <c r="B1" s="8" t="s">
        <v>200</v>
      </c>
      <c r="C1" s="8"/>
      <c r="D1" s="8"/>
      <c r="E1" s="8"/>
      <c r="F1" s="8"/>
      <c r="G1" s="36"/>
    </row>
    <row r="2" spans="1:7" ht="12.75">
      <c r="A2" s="25"/>
      <c r="B2" s="8"/>
      <c r="C2" s="33" t="s">
        <v>197</v>
      </c>
      <c r="D2" s="8"/>
      <c r="E2" s="8"/>
      <c r="F2" s="8"/>
      <c r="G2" s="37"/>
    </row>
    <row r="3" ht="12.75">
      <c r="G3" s="38"/>
    </row>
    <row r="4" spans="1:9" ht="37.5" customHeight="1">
      <c r="A4" s="2" t="s">
        <v>0</v>
      </c>
      <c r="B4" s="2" t="s">
        <v>11</v>
      </c>
      <c r="C4" s="3" t="s">
        <v>4</v>
      </c>
      <c r="D4" s="3" t="s">
        <v>19</v>
      </c>
      <c r="E4" s="3" t="s">
        <v>20</v>
      </c>
      <c r="F4" s="3" t="s">
        <v>5</v>
      </c>
      <c r="G4" s="2" t="s">
        <v>1</v>
      </c>
      <c r="H4" s="3" t="s">
        <v>6</v>
      </c>
      <c r="I4" s="3" t="s">
        <v>3</v>
      </c>
    </row>
    <row r="5" spans="1:9" ht="12.75">
      <c r="A5" s="1">
        <v>40193</v>
      </c>
      <c r="B5" s="34">
        <f>'Расчет Si'!C2</f>
        <v>29860</v>
      </c>
      <c r="C5" s="26"/>
      <c r="D5" s="26"/>
      <c r="E5" s="26"/>
      <c r="I5" s="15"/>
    </row>
    <row r="6" spans="1:9" ht="12.75">
      <c r="A6" s="1">
        <v>40224</v>
      </c>
      <c r="B6" s="34">
        <f>'Расчет Si'!C3</f>
        <v>30344</v>
      </c>
      <c r="C6" s="26">
        <f>'Расчет Si'!D3</f>
        <v>30250</v>
      </c>
      <c r="D6" s="26">
        <f>'Расчет Si'!F3</f>
        <v>508</v>
      </c>
      <c r="E6" s="26">
        <f>'Расчет Si'!G3</f>
        <v>602</v>
      </c>
      <c r="F6" s="26">
        <f aca="true" t="shared" si="0" ref="F6:F69">ABS(C6-B5)</f>
        <v>390</v>
      </c>
      <c r="G6" s="12">
        <f>F6-D6-E6</f>
        <v>-720</v>
      </c>
      <c r="H6" s="12">
        <f>H5+G6</f>
        <v>-720</v>
      </c>
      <c r="I6" s="15"/>
    </row>
    <row r="7" spans="1:9" ht="12.75">
      <c r="A7" s="1">
        <v>40252</v>
      </c>
      <c r="B7" s="34">
        <f>'Расчет Si'!C4</f>
        <v>29671</v>
      </c>
      <c r="C7" s="26">
        <f>'Расчет Si'!D4</f>
        <v>29750</v>
      </c>
      <c r="D7" s="26">
        <f>'Расчет Si'!F4</f>
        <v>370</v>
      </c>
      <c r="E7" s="26">
        <f>'Расчет Si'!G4</f>
        <v>291</v>
      </c>
      <c r="F7" s="26">
        <f t="shared" si="0"/>
        <v>594</v>
      </c>
      <c r="G7" s="12">
        <f aca="true" t="shared" si="1" ref="G7:G70">F7-D7-E7</f>
        <v>-67</v>
      </c>
      <c r="H7" s="12">
        <f>H6+G7</f>
        <v>-787</v>
      </c>
      <c r="I7" s="15"/>
    </row>
    <row r="8" spans="1:9" ht="12.75">
      <c r="A8" s="1">
        <v>40283</v>
      </c>
      <c r="B8" s="34">
        <f>'Расчет Si'!C5</f>
        <v>29179</v>
      </c>
      <c r="C8" s="26">
        <f>'Расчет Si'!D5</f>
        <v>29000</v>
      </c>
      <c r="D8" s="26">
        <f>'Расчет Si'!F5</f>
        <v>272</v>
      </c>
      <c r="E8" s="26">
        <f>'Расчет Si'!G5</f>
        <v>451</v>
      </c>
      <c r="F8" s="26">
        <f t="shared" si="0"/>
        <v>671</v>
      </c>
      <c r="G8" s="12">
        <f t="shared" si="1"/>
        <v>-52</v>
      </c>
      <c r="H8" s="12">
        <f aca="true" t="shared" si="2" ref="H8:H71">H7+G8</f>
        <v>-839</v>
      </c>
      <c r="I8" s="15"/>
    </row>
    <row r="9" spans="1:9" ht="12.75">
      <c r="A9" s="1">
        <v>40312</v>
      </c>
      <c r="B9" s="34">
        <f>'Расчет Si'!C6</f>
        <v>30535</v>
      </c>
      <c r="C9" s="26">
        <f>'Расчет Si'!D6</f>
        <v>30500</v>
      </c>
      <c r="D9" s="26">
        <f>'Расчет Si'!F6</f>
        <v>357</v>
      </c>
      <c r="E9" s="26">
        <f>'Расчет Si'!G6</f>
        <v>392</v>
      </c>
      <c r="F9" s="26">
        <f t="shared" si="0"/>
        <v>1321</v>
      </c>
      <c r="G9" s="12">
        <f t="shared" si="1"/>
        <v>572</v>
      </c>
      <c r="H9" s="12">
        <f t="shared" si="2"/>
        <v>-267</v>
      </c>
      <c r="I9" s="15"/>
    </row>
    <row r="10" spans="1:9" ht="12.75">
      <c r="A10" s="1">
        <v>40344</v>
      </c>
      <c r="B10" s="34">
        <f>'Расчет Si'!C7</f>
        <v>31327</v>
      </c>
      <c r="C10" s="26">
        <f>'Расчет Si'!D7</f>
        <v>31500</v>
      </c>
      <c r="D10" s="26">
        <f>'Расчет Si'!F7</f>
        <v>576</v>
      </c>
      <c r="E10" s="26">
        <f>'Расчет Si'!G7</f>
        <v>403</v>
      </c>
      <c r="F10" s="26">
        <f t="shared" si="0"/>
        <v>965</v>
      </c>
      <c r="G10" s="12">
        <f t="shared" si="1"/>
        <v>-14</v>
      </c>
      <c r="H10" s="12">
        <f t="shared" si="2"/>
        <v>-281</v>
      </c>
      <c r="I10" s="15"/>
    </row>
    <row r="11" spans="1:9" ht="12.75">
      <c r="A11" s="1">
        <v>40374</v>
      </c>
      <c r="B11" s="34">
        <f>'Расчет Si'!C8</f>
        <v>30517</v>
      </c>
      <c r="C11" s="26">
        <f>'Расчет Si'!D8</f>
        <v>30500</v>
      </c>
      <c r="D11" s="26">
        <f>'Расчет Si'!F8</f>
        <v>440</v>
      </c>
      <c r="E11" s="26">
        <f>'Расчет Si'!G8</f>
        <v>457</v>
      </c>
      <c r="F11" s="26">
        <f t="shared" si="0"/>
        <v>827</v>
      </c>
      <c r="G11" s="12">
        <f t="shared" si="1"/>
        <v>-70</v>
      </c>
      <c r="H11" s="12">
        <f t="shared" si="2"/>
        <v>-351</v>
      </c>
      <c r="I11" s="15"/>
    </row>
    <row r="12" spans="1:9" ht="12.75">
      <c r="A12" s="1">
        <v>40406</v>
      </c>
      <c r="B12" s="34">
        <f>'Расчет Si'!C9</f>
        <v>30541</v>
      </c>
      <c r="C12" s="26">
        <f>'Расчет Si'!D9</f>
        <v>30500</v>
      </c>
      <c r="D12" s="26">
        <f>'Расчет Si'!F9</f>
        <v>417</v>
      </c>
      <c r="E12" s="26">
        <f>'Расчет Si'!G9</f>
        <v>458</v>
      </c>
      <c r="F12" s="26">
        <f t="shared" si="0"/>
        <v>17</v>
      </c>
      <c r="G12" s="12">
        <f t="shared" si="1"/>
        <v>-858</v>
      </c>
      <c r="H12" s="12">
        <f t="shared" si="2"/>
        <v>-1209</v>
      </c>
      <c r="I12" s="15"/>
    </row>
    <row r="13" spans="1:9" ht="12.75">
      <c r="A13" s="1">
        <v>40436</v>
      </c>
      <c r="B13" s="34">
        <f>'Расчет Si'!C10</f>
        <v>31189</v>
      </c>
      <c r="C13" s="26">
        <f>'Расчет Si'!D10</f>
        <v>31250</v>
      </c>
      <c r="D13" s="26">
        <f>'Расчет Si'!F10</f>
        <v>413</v>
      </c>
      <c r="E13" s="26">
        <f>'Расчет Si'!G10</f>
        <v>352</v>
      </c>
      <c r="F13" s="26">
        <f t="shared" si="0"/>
        <v>709</v>
      </c>
      <c r="G13" s="12">
        <f t="shared" si="1"/>
        <v>-56</v>
      </c>
      <c r="H13" s="12">
        <f t="shared" si="2"/>
        <v>-1265</v>
      </c>
      <c r="I13" s="15"/>
    </row>
    <row r="14" spans="1:9" ht="12.75">
      <c r="A14" s="1">
        <v>40466</v>
      </c>
      <c r="B14" s="34">
        <f>'Расчет Si'!C11</f>
        <v>30421</v>
      </c>
      <c r="C14" s="26">
        <f>'Расчет Si'!D11</f>
        <v>30500</v>
      </c>
      <c r="D14" s="26">
        <f>'Расчет Si'!F11</f>
        <v>388</v>
      </c>
      <c r="E14" s="26">
        <f>'Расчет Si'!G11</f>
        <v>309</v>
      </c>
      <c r="F14" s="26">
        <f t="shared" si="0"/>
        <v>689</v>
      </c>
      <c r="G14" s="12">
        <f t="shared" si="1"/>
        <v>-8</v>
      </c>
      <c r="H14" s="12">
        <f t="shared" si="2"/>
        <v>-1273</v>
      </c>
      <c r="I14" s="15"/>
    </row>
    <row r="15" spans="1:9" ht="12.75">
      <c r="A15" s="1">
        <v>40497</v>
      </c>
      <c r="B15" s="34">
        <f>'Расчет Si'!C12</f>
        <v>31070</v>
      </c>
      <c r="C15" s="26">
        <f>'Расчет Si'!D12</f>
        <v>31000</v>
      </c>
      <c r="D15" s="26">
        <f>'Расчет Si'!F12</f>
        <v>320</v>
      </c>
      <c r="E15" s="26">
        <f>'Расчет Si'!G12</f>
        <v>390</v>
      </c>
      <c r="F15" s="26">
        <f t="shared" si="0"/>
        <v>579</v>
      </c>
      <c r="G15" s="12">
        <f t="shared" si="1"/>
        <v>-131</v>
      </c>
      <c r="H15" s="12">
        <f t="shared" si="2"/>
        <v>-1404</v>
      </c>
      <c r="I15" s="15"/>
    </row>
    <row r="16" spans="1:9" ht="12.75">
      <c r="A16" s="7">
        <v>40527</v>
      </c>
      <c r="B16" s="34">
        <f>'Расчет Si'!C13</f>
        <v>31062</v>
      </c>
      <c r="C16" s="26">
        <f>'Расчет Si'!D13</f>
        <v>31000</v>
      </c>
      <c r="D16" s="26">
        <f>'Расчет Si'!F13</f>
        <v>306</v>
      </c>
      <c r="E16" s="26">
        <f>'Расчет Si'!G13</f>
        <v>368</v>
      </c>
      <c r="F16" s="26">
        <f t="shared" si="0"/>
        <v>70</v>
      </c>
      <c r="G16" s="12">
        <f t="shared" si="1"/>
        <v>-604</v>
      </c>
      <c r="H16" s="12">
        <f t="shared" si="2"/>
        <v>-2008</v>
      </c>
      <c r="I16" s="16">
        <f>SUM(G5:G16)</f>
        <v>-2008</v>
      </c>
    </row>
    <row r="17" spans="1:9" ht="12.75">
      <c r="A17" s="1">
        <v>40557</v>
      </c>
      <c r="B17" s="34">
        <f>'Расчет Si'!C14</f>
        <v>30129</v>
      </c>
      <c r="C17" s="26">
        <f>'Расчет Si'!D14</f>
        <v>30250</v>
      </c>
      <c r="D17" s="26">
        <f>'Расчет Si'!F14</f>
        <v>383</v>
      </c>
      <c r="E17" s="26">
        <f>'Расчет Si'!G14</f>
        <v>262</v>
      </c>
      <c r="F17" s="26">
        <f t="shared" si="0"/>
        <v>812</v>
      </c>
      <c r="G17" s="12">
        <f t="shared" si="1"/>
        <v>167</v>
      </c>
      <c r="H17" s="12">
        <f t="shared" si="2"/>
        <v>-1841</v>
      </c>
      <c r="I17" s="15"/>
    </row>
    <row r="18" spans="1:9" ht="12.75">
      <c r="A18" s="1">
        <v>40589</v>
      </c>
      <c r="B18" s="34">
        <f>'Расчет Si'!C15</f>
        <v>29413</v>
      </c>
      <c r="C18" s="26">
        <f>'Расчет Si'!D15</f>
        <v>29250</v>
      </c>
      <c r="D18" s="26">
        <f>'Расчет Si'!F15</f>
        <v>258</v>
      </c>
      <c r="E18" s="26">
        <f>'Расчет Si'!G15</f>
        <v>421</v>
      </c>
      <c r="F18" s="26">
        <f t="shared" si="0"/>
        <v>879</v>
      </c>
      <c r="G18" s="12">
        <f t="shared" si="1"/>
        <v>200</v>
      </c>
      <c r="H18" s="12">
        <f t="shared" si="2"/>
        <v>-1641</v>
      </c>
      <c r="I18" s="15"/>
    </row>
    <row r="19" spans="1:9" ht="12.75">
      <c r="A19" s="1">
        <v>40617</v>
      </c>
      <c r="B19" s="34">
        <f>'Расчет Si'!C16</f>
        <v>28952</v>
      </c>
      <c r="C19" s="26">
        <f>'Расчет Si'!D16</f>
        <v>29000</v>
      </c>
      <c r="D19" s="26">
        <f>'Расчет Si'!F16</f>
        <v>361</v>
      </c>
      <c r="E19" s="26">
        <f>'Расчет Si'!G16</f>
        <v>313</v>
      </c>
      <c r="F19" s="26">
        <f t="shared" si="0"/>
        <v>413</v>
      </c>
      <c r="G19" s="12">
        <f t="shared" si="1"/>
        <v>-261</v>
      </c>
      <c r="H19" s="12">
        <f t="shared" si="2"/>
        <v>-1902</v>
      </c>
      <c r="I19" s="15"/>
    </row>
    <row r="20" spans="1:9" ht="12.75">
      <c r="A20" s="1">
        <v>40648</v>
      </c>
      <c r="B20" s="34">
        <f>'Расчет Si'!C17</f>
        <v>28260</v>
      </c>
      <c r="C20" s="26">
        <f>'Расчет Si'!D17</f>
        <v>28250</v>
      </c>
      <c r="D20" s="26">
        <f>'Расчет Si'!F17</f>
        <v>282</v>
      </c>
      <c r="E20" s="26">
        <f>'Расчет Si'!G17</f>
        <v>292</v>
      </c>
      <c r="F20" s="26">
        <f t="shared" si="0"/>
        <v>702</v>
      </c>
      <c r="G20" s="12">
        <f t="shared" si="1"/>
        <v>128</v>
      </c>
      <c r="H20" s="12">
        <f t="shared" si="2"/>
        <v>-1774</v>
      </c>
      <c r="I20" s="15"/>
    </row>
    <row r="21" spans="1:9" ht="12.75">
      <c r="A21" s="1">
        <v>40679</v>
      </c>
      <c r="B21" s="34">
        <f>'Расчет Si'!C18</f>
        <v>28238</v>
      </c>
      <c r="C21" s="26">
        <f>'Расчет Si'!D18</f>
        <v>28250</v>
      </c>
      <c r="D21" s="26">
        <f>'Расчет Si'!F18</f>
        <v>299</v>
      </c>
      <c r="E21" s="26">
        <f>'Расчет Si'!G18</f>
        <v>287</v>
      </c>
      <c r="F21" s="26">
        <f t="shared" si="0"/>
        <v>10</v>
      </c>
      <c r="G21" s="12">
        <f t="shared" si="1"/>
        <v>-576</v>
      </c>
      <c r="H21" s="12">
        <f t="shared" si="2"/>
        <v>-2350</v>
      </c>
      <c r="I21" s="15"/>
    </row>
    <row r="22" spans="1:9" ht="12.75">
      <c r="A22" s="1">
        <v>40709</v>
      </c>
      <c r="B22" s="34">
        <f>'Расчет Si'!C19</f>
        <v>28383</v>
      </c>
      <c r="C22" s="26">
        <f>'Расчет Si'!D19</f>
        <v>28250</v>
      </c>
      <c r="D22" s="26">
        <f>'Расчет Si'!F19</f>
        <v>279</v>
      </c>
      <c r="E22" s="26">
        <f>'Расчет Si'!G19</f>
        <v>412</v>
      </c>
      <c r="F22" s="26">
        <f t="shared" si="0"/>
        <v>12</v>
      </c>
      <c r="G22" s="12">
        <f t="shared" si="1"/>
        <v>-679</v>
      </c>
      <c r="H22" s="12">
        <f t="shared" si="2"/>
        <v>-3029</v>
      </c>
      <c r="I22" s="15"/>
    </row>
    <row r="23" spans="1:9" ht="12.75">
      <c r="A23" s="1">
        <v>40739</v>
      </c>
      <c r="B23" s="34">
        <f>'Расчет Si'!C20</f>
        <v>28232</v>
      </c>
      <c r="C23" s="26">
        <f>'Расчет Si'!D20</f>
        <v>28250</v>
      </c>
      <c r="D23" s="26">
        <f>'Расчет Si'!F20</f>
        <v>325</v>
      </c>
      <c r="E23" s="26">
        <f>'Расчет Si'!G20</f>
        <v>307</v>
      </c>
      <c r="F23" s="26">
        <f t="shared" si="0"/>
        <v>133</v>
      </c>
      <c r="G23" s="12">
        <f t="shared" si="1"/>
        <v>-499</v>
      </c>
      <c r="H23" s="12">
        <f t="shared" si="2"/>
        <v>-3528</v>
      </c>
      <c r="I23" s="15"/>
    </row>
    <row r="24" spans="1:9" ht="12.75">
      <c r="A24" s="1">
        <v>40770</v>
      </c>
      <c r="B24" s="34">
        <f>'Расчет Si'!C21</f>
        <v>28746</v>
      </c>
      <c r="C24" s="26">
        <f>'Расчет Si'!D21</f>
        <v>28750</v>
      </c>
      <c r="D24" s="26">
        <f>'Расчет Si'!F21</f>
        <v>467</v>
      </c>
      <c r="E24" s="26">
        <f>'Расчет Si'!G21</f>
        <v>463</v>
      </c>
      <c r="F24" s="26">
        <f t="shared" si="0"/>
        <v>518</v>
      </c>
      <c r="G24" s="12">
        <f t="shared" si="1"/>
        <v>-412</v>
      </c>
      <c r="H24" s="12">
        <f t="shared" si="2"/>
        <v>-3940</v>
      </c>
      <c r="I24" s="15"/>
    </row>
    <row r="25" spans="1:9" ht="12.75">
      <c r="A25" s="1">
        <v>40801</v>
      </c>
      <c r="B25" s="34">
        <f>'Расчет Si'!C22</f>
        <v>30762</v>
      </c>
      <c r="C25" s="26">
        <f>'Расчет Si'!D22</f>
        <v>30750</v>
      </c>
      <c r="D25" s="26">
        <f>'Расчет Si'!F22</f>
        <v>545</v>
      </c>
      <c r="E25" s="26">
        <f>'Расчет Si'!G22</f>
        <v>557</v>
      </c>
      <c r="F25" s="26">
        <f t="shared" si="0"/>
        <v>2004</v>
      </c>
      <c r="G25" s="12">
        <f t="shared" si="1"/>
        <v>902</v>
      </c>
      <c r="H25" s="12">
        <f t="shared" si="2"/>
        <v>-3038</v>
      </c>
      <c r="I25" s="15"/>
    </row>
    <row r="26" spans="1:9" ht="12.75">
      <c r="A26" s="1">
        <v>40830</v>
      </c>
      <c r="B26" s="34">
        <f>'Расчет Si'!C23</f>
        <v>31141</v>
      </c>
      <c r="C26" s="26">
        <f>'Расчет Si'!D23</f>
        <v>31250</v>
      </c>
      <c r="D26" s="26">
        <f>'Расчет Si'!F23</f>
        <v>598</v>
      </c>
      <c r="E26" s="26">
        <f>'Расчет Si'!G23</f>
        <v>489</v>
      </c>
      <c r="F26" s="26">
        <f t="shared" si="0"/>
        <v>488</v>
      </c>
      <c r="G26" s="12">
        <f t="shared" si="1"/>
        <v>-599</v>
      </c>
      <c r="H26" s="12">
        <f t="shared" si="2"/>
        <v>-3637</v>
      </c>
      <c r="I26" s="15"/>
    </row>
    <row r="27" spans="1:9" ht="12.75">
      <c r="A27" s="1">
        <v>40862</v>
      </c>
      <c r="B27" s="34">
        <f>'Расчет Si'!C24</f>
        <v>30698</v>
      </c>
      <c r="C27" s="26">
        <f>'Расчет Si'!D24</f>
        <v>30750</v>
      </c>
      <c r="D27" s="26">
        <f>'Расчет Si'!F24</f>
        <v>582</v>
      </c>
      <c r="E27" s="26">
        <f>'Расчет Si'!G24</f>
        <v>530</v>
      </c>
      <c r="F27" s="26">
        <f t="shared" si="0"/>
        <v>391</v>
      </c>
      <c r="G27" s="12">
        <f t="shared" si="1"/>
        <v>-721</v>
      </c>
      <c r="H27" s="12">
        <f t="shared" si="2"/>
        <v>-4358</v>
      </c>
      <c r="I27" s="15"/>
    </row>
    <row r="28" spans="1:9" ht="12.75">
      <c r="A28" s="7">
        <v>40892</v>
      </c>
      <c r="B28" s="34">
        <f>'Расчет Si'!C25</f>
        <v>32289</v>
      </c>
      <c r="C28" s="26">
        <f>'Расчет Si'!D25</f>
        <v>32250</v>
      </c>
      <c r="D28" s="26">
        <f>'Расчет Si'!F25</f>
        <v>662</v>
      </c>
      <c r="E28" s="26">
        <f>'Расчет Si'!G25</f>
        <v>701</v>
      </c>
      <c r="F28" s="26">
        <f t="shared" si="0"/>
        <v>1552</v>
      </c>
      <c r="G28" s="12">
        <f t="shared" si="1"/>
        <v>189</v>
      </c>
      <c r="H28" s="12">
        <f t="shared" si="2"/>
        <v>-4169</v>
      </c>
      <c r="I28" s="16">
        <f>SUM(G17:G28)</f>
        <v>-2161</v>
      </c>
    </row>
    <row r="29" spans="1:9" ht="12.75">
      <c r="A29" s="1">
        <v>40924</v>
      </c>
      <c r="B29" s="34">
        <f>'Расчет Si'!C26</f>
        <v>31944</v>
      </c>
      <c r="C29" s="26">
        <f>'Расчет Si'!D26</f>
        <v>32000</v>
      </c>
      <c r="D29" s="26">
        <f>'Расчет Si'!F26</f>
        <v>536</v>
      </c>
      <c r="E29" s="26">
        <f>'Расчет Si'!G26</f>
        <v>480</v>
      </c>
      <c r="F29" s="26">
        <f t="shared" si="0"/>
        <v>289</v>
      </c>
      <c r="G29" s="12">
        <f t="shared" si="1"/>
        <v>-727</v>
      </c>
      <c r="H29" s="12">
        <f t="shared" si="2"/>
        <v>-4896</v>
      </c>
      <c r="I29" s="15"/>
    </row>
    <row r="30" spans="1:9" ht="12.75">
      <c r="A30" s="1">
        <v>40954</v>
      </c>
      <c r="B30" s="34">
        <f>'Расчет Si'!C27</f>
        <v>30200</v>
      </c>
      <c r="C30" s="26">
        <f>'Расчет Si'!D27</f>
        <v>30250</v>
      </c>
      <c r="D30" s="26">
        <f>'Расчет Si'!F27</f>
        <v>463</v>
      </c>
      <c r="E30" s="26">
        <f>'Расчет Si'!G27</f>
        <v>413</v>
      </c>
      <c r="F30" s="26">
        <f t="shared" si="0"/>
        <v>1694</v>
      </c>
      <c r="G30" s="12">
        <f t="shared" si="1"/>
        <v>818</v>
      </c>
      <c r="H30" s="12">
        <f t="shared" si="2"/>
        <v>-4078</v>
      </c>
      <c r="I30" s="15"/>
    </row>
    <row r="31" spans="1:9" ht="12.75">
      <c r="A31" s="1">
        <v>40983</v>
      </c>
      <c r="B31" s="34">
        <f>'Расчет Si'!C28</f>
        <v>29717</v>
      </c>
      <c r="C31" s="26">
        <f>'Расчет Si'!D28</f>
        <v>29750</v>
      </c>
      <c r="D31" s="26">
        <f>'Расчет Si'!F28</f>
        <v>423</v>
      </c>
      <c r="E31" s="26">
        <f>'Расчет Si'!G28</f>
        <v>390</v>
      </c>
      <c r="F31" s="26">
        <f t="shared" si="0"/>
        <v>450</v>
      </c>
      <c r="G31" s="12">
        <f t="shared" si="1"/>
        <v>-363</v>
      </c>
      <c r="H31" s="12">
        <f t="shared" si="2"/>
        <v>-4441</v>
      </c>
      <c r="I31" s="15"/>
    </row>
    <row r="32" spans="1:13" ht="12.75">
      <c r="A32" s="1">
        <v>41015</v>
      </c>
      <c r="B32" s="34">
        <f>'Расчет Si'!C29</f>
        <v>29825</v>
      </c>
      <c r="C32" s="26">
        <f>'Расчет Si'!D29</f>
        <v>30000</v>
      </c>
      <c r="D32" s="26">
        <f>'Расчет Si'!F29</f>
        <v>466</v>
      </c>
      <c r="E32" s="26">
        <f>'Расчет Si'!G29</f>
        <v>291</v>
      </c>
      <c r="F32" s="26">
        <f t="shared" si="0"/>
        <v>283</v>
      </c>
      <c r="G32" s="12">
        <f t="shared" si="1"/>
        <v>-474</v>
      </c>
      <c r="H32" s="12">
        <f t="shared" si="2"/>
        <v>-4915</v>
      </c>
      <c r="I32" s="15"/>
      <c r="K32" t="s">
        <v>7</v>
      </c>
      <c r="M32" t="s">
        <v>14</v>
      </c>
    </row>
    <row r="33" spans="1:13" ht="12.75">
      <c r="A33" s="1">
        <v>41044</v>
      </c>
      <c r="B33" s="34">
        <f>'Расчет Si'!C30</f>
        <v>30845</v>
      </c>
      <c r="C33" s="26">
        <f>'Расчет Si'!D30</f>
        <v>30750</v>
      </c>
      <c r="D33" s="26">
        <f>'Расчет Si'!F30</f>
        <v>255</v>
      </c>
      <c r="E33" s="26">
        <f>'Расчет Si'!G30</f>
        <v>350</v>
      </c>
      <c r="F33" s="26">
        <f t="shared" si="0"/>
        <v>925</v>
      </c>
      <c r="G33" s="12">
        <f t="shared" si="1"/>
        <v>320</v>
      </c>
      <c r="H33" s="12">
        <f t="shared" si="2"/>
        <v>-4595</v>
      </c>
      <c r="I33" s="15"/>
      <c r="K33" t="s">
        <v>8</v>
      </c>
      <c r="M33" t="s">
        <v>194</v>
      </c>
    </row>
    <row r="34" spans="1:13" ht="12.75">
      <c r="A34" s="1">
        <v>41075</v>
      </c>
      <c r="B34" s="34">
        <f>'Расчет Si'!C31</f>
        <v>32800</v>
      </c>
      <c r="C34" s="26">
        <f>'Расчет Si'!D31</f>
        <v>33000</v>
      </c>
      <c r="D34" s="26">
        <f>'Расчет Si'!F31</f>
        <v>703</v>
      </c>
      <c r="E34" s="26">
        <f>'Расчет Si'!G31</f>
        <v>503</v>
      </c>
      <c r="F34" s="26">
        <f t="shared" si="0"/>
        <v>2155</v>
      </c>
      <c r="G34" s="12">
        <f t="shared" si="1"/>
        <v>949</v>
      </c>
      <c r="H34" s="12">
        <f t="shared" si="2"/>
        <v>-3646</v>
      </c>
      <c r="I34" s="15"/>
      <c r="K34" t="s">
        <v>15</v>
      </c>
      <c r="M34" t="s">
        <v>195</v>
      </c>
    </row>
    <row r="35" spans="1:11" ht="12.75">
      <c r="A35" s="1">
        <v>41106</v>
      </c>
      <c r="B35" s="34">
        <f>'Расчет Si'!C32</f>
        <v>32906</v>
      </c>
      <c r="C35" s="26">
        <f>'Расчет Si'!D32</f>
        <v>33000</v>
      </c>
      <c r="D35" s="26">
        <f>'Расчет Si'!F32</f>
        <v>539</v>
      </c>
      <c r="E35" s="26">
        <f>'Расчет Si'!G32</f>
        <v>445</v>
      </c>
      <c r="F35" s="26">
        <f t="shared" si="0"/>
        <v>200</v>
      </c>
      <c r="G35" s="12">
        <f t="shared" si="1"/>
        <v>-784</v>
      </c>
      <c r="H35" s="12">
        <f t="shared" si="2"/>
        <v>-4430</v>
      </c>
      <c r="I35" s="15"/>
      <c r="K35" s="8" t="s">
        <v>17</v>
      </c>
    </row>
    <row r="36" spans="1:11" ht="12.75">
      <c r="A36" s="1">
        <v>41136</v>
      </c>
      <c r="B36" s="34">
        <f>'Расчет Si'!C33</f>
        <v>31984</v>
      </c>
      <c r="C36" s="26">
        <f>'Расчет Si'!D33</f>
        <v>32000</v>
      </c>
      <c r="D36" s="26">
        <f>'Расчет Si'!F33</f>
        <v>405</v>
      </c>
      <c r="E36" s="26">
        <f>'Расчет Si'!G33</f>
        <v>389</v>
      </c>
      <c r="F36" s="26">
        <f t="shared" si="0"/>
        <v>906</v>
      </c>
      <c r="G36" s="12">
        <f t="shared" si="1"/>
        <v>112</v>
      </c>
      <c r="H36" s="12">
        <f t="shared" si="2"/>
        <v>-4318</v>
      </c>
      <c r="I36" s="15"/>
      <c r="K36" s="8" t="s">
        <v>196</v>
      </c>
    </row>
    <row r="37" spans="1:11" ht="12.75">
      <c r="A37" s="1">
        <v>41166</v>
      </c>
      <c r="B37" s="34">
        <f>'Расчет Si'!C34</f>
        <v>30938</v>
      </c>
      <c r="C37" s="26">
        <f>'Расчет Si'!D34</f>
        <v>31000</v>
      </c>
      <c r="D37" s="26">
        <f>'Расчет Si'!F34</f>
        <v>329</v>
      </c>
      <c r="E37" s="26">
        <f>'Расчет Si'!G34</f>
        <v>267</v>
      </c>
      <c r="F37" s="26">
        <f t="shared" si="0"/>
        <v>984</v>
      </c>
      <c r="G37" s="12">
        <f t="shared" si="1"/>
        <v>388</v>
      </c>
      <c r="H37" s="12">
        <f t="shared" si="2"/>
        <v>-3930</v>
      </c>
      <c r="I37" s="15"/>
      <c r="K37" s="8" t="s">
        <v>18</v>
      </c>
    </row>
    <row r="38" spans="1:9" ht="12.75">
      <c r="A38" s="1">
        <v>41197</v>
      </c>
      <c r="B38" s="34">
        <f>'Расчет Si'!C35</f>
        <v>31300</v>
      </c>
      <c r="C38" s="26">
        <f>'Расчет Si'!D35</f>
        <v>31500</v>
      </c>
      <c r="D38" s="26">
        <f>'Расчет Si'!F35</f>
        <v>373</v>
      </c>
      <c r="E38" s="26">
        <f>'Расчет Si'!G35</f>
        <v>423</v>
      </c>
      <c r="F38" s="26">
        <f t="shared" si="0"/>
        <v>562</v>
      </c>
      <c r="G38" s="12">
        <f t="shared" si="1"/>
        <v>-234</v>
      </c>
      <c r="H38" s="12">
        <f t="shared" si="2"/>
        <v>-4164</v>
      </c>
      <c r="I38" s="15"/>
    </row>
    <row r="39" spans="1:9" ht="12.75">
      <c r="A39" s="1">
        <v>41228</v>
      </c>
      <c r="B39" s="34">
        <f>'Расчет Si'!C36</f>
        <v>31860</v>
      </c>
      <c r="C39" s="26">
        <f>'Расчет Si'!D36</f>
        <v>31750</v>
      </c>
      <c r="D39" s="26">
        <f>'Расчет Si'!F36</f>
        <v>337</v>
      </c>
      <c r="E39" s="26">
        <f>'Расчет Si'!G36</f>
        <v>447</v>
      </c>
      <c r="F39" s="26">
        <f t="shared" si="0"/>
        <v>450</v>
      </c>
      <c r="G39" s="12">
        <f t="shared" si="1"/>
        <v>-334</v>
      </c>
      <c r="H39" s="12">
        <f t="shared" si="2"/>
        <v>-4498</v>
      </c>
      <c r="I39" s="15"/>
    </row>
    <row r="40" spans="1:9" ht="12.75">
      <c r="A40" s="7">
        <v>41257</v>
      </c>
      <c r="B40" s="34">
        <f>'Расчет Si'!C37</f>
        <v>31160</v>
      </c>
      <c r="C40" s="26">
        <f>'Расчет Si'!D37</f>
        <v>31000</v>
      </c>
      <c r="D40" s="26">
        <f>'Расчет Si'!F37</f>
        <v>123</v>
      </c>
      <c r="E40" s="26">
        <f>'Расчет Si'!G37</f>
        <v>283</v>
      </c>
      <c r="F40" s="26">
        <f t="shared" si="0"/>
        <v>860</v>
      </c>
      <c r="G40" s="12">
        <f t="shared" si="1"/>
        <v>454</v>
      </c>
      <c r="H40" s="12">
        <f t="shared" si="2"/>
        <v>-4044</v>
      </c>
      <c r="I40" s="16">
        <f>SUM(G29:G40)</f>
        <v>125</v>
      </c>
    </row>
    <row r="41" spans="1:9" ht="12.75">
      <c r="A41" s="1">
        <v>41289</v>
      </c>
      <c r="B41" s="34">
        <f>'Расчет Si'!C38</f>
        <v>30640</v>
      </c>
      <c r="C41" s="26">
        <f>'Расчет Si'!D38</f>
        <v>30500</v>
      </c>
      <c r="D41" s="26">
        <f>'Расчет Si'!F38</f>
        <v>190</v>
      </c>
      <c r="E41" s="26">
        <f>'Расчет Si'!G38</f>
        <v>330</v>
      </c>
      <c r="F41" s="26">
        <f t="shared" si="0"/>
        <v>660</v>
      </c>
      <c r="G41" s="12">
        <f t="shared" si="1"/>
        <v>140</v>
      </c>
      <c r="H41" s="12">
        <f t="shared" si="2"/>
        <v>-3904</v>
      </c>
      <c r="I41" s="15"/>
    </row>
    <row r="42" spans="1:9" ht="12.75">
      <c r="A42" s="1">
        <v>41320</v>
      </c>
      <c r="B42" s="34">
        <f>'Расчет Si'!C39</f>
        <v>30259</v>
      </c>
      <c r="C42" s="26">
        <f>'Расчет Si'!D39</f>
        <v>30250</v>
      </c>
      <c r="D42" s="26">
        <f>'Расчет Si'!F39</f>
        <v>244</v>
      </c>
      <c r="E42" s="26">
        <f>'Расчет Si'!G39</f>
        <v>253</v>
      </c>
      <c r="F42" s="26">
        <f t="shared" si="0"/>
        <v>390</v>
      </c>
      <c r="G42" s="12">
        <f t="shared" si="1"/>
        <v>-107</v>
      </c>
      <c r="H42" s="12">
        <f t="shared" si="2"/>
        <v>-4011</v>
      </c>
      <c r="I42" s="15"/>
    </row>
    <row r="43" spans="1:9" ht="12.75">
      <c r="A43" s="1">
        <v>41348</v>
      </c>
      <c r="B43" s="34">
        <f>'Расчет Si'!C40</f>
        <v>31142</v>
      </c>
      <c r="C43" s="26">
        <f>'Расчет Si'!D40</f>
        <v>31000</v>
      </c>
      <c r="D43" s="26">
        <f>'Расчет Si'!F40</f>
        <v>204</v>
      </c>
      <c r="E43" s="26">
        <f>'Расчет Si'!G40</f>
        <v>346</v>
      </c>
      <c r="F43" s="26">
        <f t="shared" si="0"/>
        <v>741</v>
      </c>
      <c r="G43" s="12">
        <f t="shared" si="1"/>
        <v>191</v>
      </c>
      <c r="H43" s="12">
        <f t="shared" si="2"/>
        <v>-3820</v>
      </c>
      <c r="I43" s="15"/>
    </row>
    <row r="44" spans="1:9" ht="12.75">
      <c r="A44" s="1">
        <v>41379</v>
      </c>
      <c r="B44" s="34">
        <f>'Расчет Si'!C41</f>
        <v>31796</v>
      </c>
      <c r="C44" s="26">
        <f>'Расчет Si'!D41</f>
        <v>31750</v>
      </c>
      <c r="D44" s="26">
        <f>'Расчет Si'!F41</f>
        <v>282</v>
      </c>
      <c r="E44" s="26">
        <f>'Расчет Si'!G41</f>
        <v>328</v>
      </c>
      <c r="F44" s="26">
        <f t="shared" si="0"/>
        <v>608</v>
      </c>
      <c r="G44" s="12">
        <f t="shared" si="1"/>
        <v>-2</v>
      </c>
      <c r="H44" s="12">
        <f t="shared" si="2"/>
        <v>-3822</v>
      </c>
      <c r="I44" s="15"/>
    </row>
    <row r="45" spans="1:9" ht="12.75">
      <c r="A45" s="1">
        <v>41409</v>
      </c>
      <c r="B45" s="34">
        <f>'Расчет Si'!C42</f>
        <v>31634</v>
      </c>
      <c r="C45" s="26">
        <f>'Расчет Si'!D42</f>
        <v>31750</v>
      </c>
      <c r="D45" s="26">
        <f>'Расчет Si'!F42</f>
        <v>403</v>
      </c>
      <c r="E45" s="26">
        <f>'Расчет Si'!G42</f>
        <v>287</v>
      </c>
      <c r="F45" s="26">
        <f t="shared" si="0"/>
        <v>46</v>
      </c>
      <c r="G45" s="12">
        <f t="shared" si="1"/>
        <v>-644</v>
      </c>
      <c r="H45" s="12">
        <f t="shared" si="2"/>
        <v>-4466</v>
      </c>
      <c r="I45" s="15"/>
    </row>
    <row r="46" spans="1:9" ht="12.75">
      <c r="A46" s="1">
        <v>41439</v>
      </c>
      <c r="B46" s="34">
        <f>'Расчет Si'!C43</f>
        <v>32255</v>
      </c>
      <c r="C46" s="26">
        <f>'Расчет Si'!D43</f>
        <v>32250</v>
      </c>
      <c r="D46" s="26">
        <f>'Расчет Si'!F43</f>
        <v>311</v>
      </c>
      <c r="E46" s="26">
        <f>'Расчет Si'!G43</f>
        <v>316</v>
      </c>
      <c r="F46" s="26">
        <f t="shared" si="0"/>
        <v>616</v>
      </c>
      <c r="G46" s="12">
        <f t="shared" si="1"/>
        <v>-11</v>
      </c>
      <c r="H46" s="12">
        <f t="shared" si="2"/>
        <v>-4477</v>
      </c>
      <c r="I46" s="15"/>
    </row>
    <row r="47" spans="1:9" ht="12.75">
      <c r="A47" s="1">
        <v>41470</v>
      </c>
      <c r="B47" s="34">
        <f>'Расчет Si'!C44</f>
        <v>32923</v>
      </c>
      <c r="C47" s="26">
        <f>'Расчет Si'!D44</f>
        <v>33000</v>
      </c>
      <c r="D47" s="26">
        <f>'Расчет Si'!F44</f>
        <v>411</v>
      </c>
      <c r="E47" s="26">
        <f>'Расчет Si'!G44</f>
        <v>334</v>
      </c>
      <c r="F47" s="26">
        <f t="shared" si="0"/>
        <v>745</v>
      </c>
      <c r="G47" s="12">
        <f t="shared" si="1"/>
        <v>0</v>
      </c>
      <c r="H47" s="12">
        <f t="shared" si="2"/>
        <v>-4477</v>
      </c>
      <c r="I47" s="15"/>
    </row>
    <row r="48" spans="1:9" ht="12.75">
      <c r="A48" s="1">
        <v>41501</v>
      </c>
      <c r="B48" s="34">
        <f>'Расчет Si'!C45</f>
        <v>33070</v>
      </c>
      <c r="C48" s="26">
        <f>'Расчет Si'!D45</f>
        <v>33000</v>
      </c>
      <c r="D48" s="26">
        <f>'Расчет Si'!F45</f>
        <v>267</v>
      </c>
      <c r="E48" s="26">
        <f>'Расчет Si'!G45</f>
        <v>337</v>
      </c>
      <c r="F48" s="26">
        <f t="shared" si="0"/>
        <v>77</v>
      </c>
      <c r="G48" s="12">
        <f t="shared" si="1"/>
        <v>-527</v>
      </c>
      <c r="H48" s="12">
        <f t="shared" si="2"/>
        <v>-5004</v>
      </c>
      <c r="I48" s="15"/>
    </row>
    <row r="49" spans="1:9" ht="12.75">
      <c r="A49" s="1">
        <v>41533</v>
      </c>
      <c r="B49" s="34">
        <f>'Расчет Si'!C46</f>
        <v>32798</v>
      </c>
      <c r="C49" s="26">
        <f>'Расчет Si'!D46</f>
        <v>32750</v>
      </c>
      <c r="D49" s="26">
        <f>'Расчет Si'!F46</f>
        <v>329</v>
      </c>
      <c r="E49" s="26">
        <f>'Расчет Si'!G46</f>
        <v>377</v>
      </c>
      <c r="F49" s="26">
        <f t="shared" si="0"/>
        <v>320</v>
      </c>
      <c r="G49" s="12">
        <f t="shared" si="1"/>
        <v>-386</v>
      </c>
      <c r="H49" s="12">
        <f t="shared" si="2"/>
        <v>-5390</v>
      </c>
      <c r="I49" s="15"/>
    </row>
    <row r="50" spans="1:9" ht="12.75">
      <c r="A50" s="1">
        <v>41562</v>
      </c>
      <c r="B50" s="34">
        <f>'Расчет Si'!C47</f>
        <v>32620</v>
      </c>
      <c r="C50" s="26">
        <f>'Расчет Si'!D47</f>
        <v>32500</v>
      </c>
      <c r="D50" s="26">
        <f>'Расчет Si'!F47</f>
        <v>274</v>
      </c>
      <c r="E50" s="26">
        <f>'Расчет Si'!G47</f>
        <v>394</v>
      </c>
      <c r="F50" s="26">
        <f t="shared" si="0"/>
        <v>298</v>
      </c>
      <c r="G50" s="12">
        <f t="shared" si="1"/>
        <v>-370</v>
      </c>
      <c r="H50" s="12">
        <f t="shared" si="2"/>
        <v>-5760</v>
      </c>
      <c r="I50" s="15"/>
    </row>
    <row r="51" spans="1:9" ht="12.75">
      <c r="A51" s="1">
        <v>41593</v>
      </c>
      <c r="B51" s="34">
        <f>'Расчет Si'!C48</f>
        <v>32749</v>
      </c>
      <c r="C51" s="26">
        <f>'Расчет Si'!D48</f>
        <v>32750</v>
      </c>
      <c r="D51" s="26">
        <f>'Расчет Si'!F48</f>
        <v>282</v>
      </c>
      <c r="E51" s="26">
        <f>'Расчет Si'!G48</f>
        <v>281</v>
      </c>
      <c r="F51" s="26">
        <f t="shared" si="0"/>
        <v>130</v>
      </c>
      <c r="G51" s="12">
        <f t="shared" si="1"/>
        <v>-433</v>
      </c>
      <c r="H51" s="12">
        <f t="shared" si="2"/>
        <v>-6193</v>
      </c>
      <c r="I51" s="15"/>
    </row>
    <row r="52" spans="1:9" ht="12.75">
      <c r="A52" s="7">
        <v>41624</v>
      </c>
      <c r="B52" s="34">
        <f>'Расчет Si'!C49</f>
        <v>33415</v>
      </c>
      <c r="C52" s="26">
        <f>'Расчет Si'!D49</f>
        <v>33500</v>
      </c>
      <c r="D52" s="26">
        <f>'Расчет Si'!F49</f>
        <v>371</v>
      </c>
      <c r="E52" s="26">
        <f>'Расчет Si'!G49</f>
        <v>286</v>
      </c>
      <c r="F52" s="26">
        <f t="shared" si="0"/>
        <v>751</v>
      </c>
      <c r="G52" s="12">
        <f t="shared" si="1"/>
        <v>94</v>
      </c>
      <c r="H52" s="12">
        <f t="shared" si="2"/>
        <v>-6099</v>
      </c>
      <c r="I52" s="16">
        <f>SUM(G41:G52)</f>
        <v>-2055</v>
      </c>
    </row>
    <row r="53" spans="1:9" ht="12.75">
      <c r="A53" s="1">
        <v>41654</v>
      </c>
      <c r="B53" s="34">
        <f>'Расчет Si'!C50</f>
        <v>33732</v>
      </c>
      <c r="C53" s="26">
        <f>'Расчет Si'!D50</f>
        <v>33750</v>
      </c>
      <c r="D53" s="26">
        <f>'Расчет Si'!F50</f>
        <v>309</v>
      </c>
      <c r="E53" s="26">
        <f>'Расчет Si'!G50</f>
        <v>294</v>
      </c>
      <c r="F53" s="26">
        <f t="shared" si="0"/>
        <v>335</v>
      </c>
      <c r="G53" s="12">
        <f t="shared" si="1"/>
        <v>-268</v>
      </c>
      <c r="H53" s="12">
        <f t="shared" si="2"/>
        <v>-6367</v>
      </c>
      <c r="I53" s="15"/>
    </row>
    <row r="54" spans="1:9" ht="12.75">
      <c r="A54" s="1">
        <v>41684</v>
      </c>
      <c r="B54" s="34">
        <f>'Расчет Si'!C51</f>
        <v>35255</v>
      </c>
      <c r="C54" s="26">
        <f>'Расчет Si'!D51</f>
        <v>35250</v>
      </c>
      <c r="D54" s="26">
        <f>'Расчет Si'!F51</f>
        <v>399</v>
      </c>
      <c r="E54" s="26">
        <f>'Расчет Si'!G51</f>
        <v>404</v>
      </c>
      <c r="F54" s="26">
        <f t="shared" si="0"/>
        <v>1518</v>
      </c>
      <c r="G54" s="12">
        <f t="shared" si="1"/>
        <v>715</v>
      </c>
      <c r="H54" s="12">
        <f t="shared" si="2"/>
        <v>-5652</v>
      </c>
      <c r="I54" s="15"/>
    </row>
    <row r="55" spans="1:9" ht="12.75">
      <c r="A55" s="1">
        <v>41712</v>
      </c>
      <c r="B55" s="34">
        <f>'Расчет Si'!C52</f>
        <v>37527</v>
      </c>
      <c r="C55" s="26">
        <f>'Расчет Si'!D52</f>
        <v>37500</v>
      </c>
      <c r="D55" s="26">
        <f>'Расчет Si'!F52</f>
        <v>613</v>
      </c>
      <c r="E55" s="26">
        <f>'Расчет Si'!G52</f>
        <v>640</v>
      </c>
      <c r="F55" s="26">
        <f t="shared" si="0"/>
        <v>2245</v>
      </c>
      <c r="G55" s="12">
        <f t="shared" si="1"/>
        <v>992</v>
      </c>
      <c r="H55" s="12">
        <f t="shared" si="2"/>
        <v>-4660</v>
      </c>
      <c r="I55" s="15"/>
    </row>
    <row r="56" spans="1:9" ht="12.75">
      <c r="A56" s="1">
        <v>41744</v>
      </c>
      <c r="B56" s="34">
        <f>'Расчет Si'!C53</f>
        <v>36770</v>
      </c>
      <c r="C56" s="26">
        <f>'Расчет Si'!D53</f>
        <v>36750</v>
      </c>
      <c r="D56" s="26">
        <f>'Расчет Si'!F53</f>
        <v>463</v>
      </c>
      <c r="E56" s="26">
        <f>'Расчет Si'!G53</f>
        <v>483</v>
      </c>
      <c r="F56" s="26">
        <f t="shared" si="0"/>
        <v>777</v>
      </c>
      <c r="G56" s="12">
        <f t="shared" si="1"/>
        <v>-169</v>
      </c>
      <c r="H56" s="12">
        <f t="shared" si="2"/>
        <v>-4829</v>
      </c>
      <c r="I56" s="15"/>
    </row>
    <row r="57" spans="1:9" ht="12.75">
      <c r="A57" s="5">
        <v>41774</v>
      </c>
      <c r="B57" s="34">
        <f>'Расчет Si'!C54</f>
        <v>35037</v>
      </c>
      <c r="C57" s="26">
        <f>'Расчет Si'!D54</f>
        <v>35000</v>
      </c>
      <c r="D57" s="26">
        <f>'Расчет Si'!F54</f>
        <v>384</v>
      </c>
      <c r="E57" s="26">
        <f>'Расчет Si'!G54</f>
        <v>421</v>
      </c>
      <c r="F57" s="27">
        <f t="shared" si="0"/>
        <v>1770</v>
      </c>
      <c r="G57" s="12">
        <f t="shared" si="1"/>
        <v>965</v>
      </c>
      <c r="H57" s="13">
        <f t="shared" si="2"/>
        <v>-3864</v>
      </c>
      <c r="I57" s="15"/>
    </row>
    <row r="58" spans="1:9" ht="12.75">
      <c r="A58" s="5">
        <v>41806</v>
      </c>
      <c r="B58" s="34">
        <f>'Расчет Si'!C55</f>
        <v>35400</v>
      </c>
      <c r="C58" s="26">
        <f>'Расчет Si'!D55</f>
        <v>35500</v>
      </c>
      <c r="D58" s="26">
        <f>'Расчет Si'!F55</f>
        <v>428</v>
      </c>
      <c r="E58" s="26">
        <f>'Расчет Si'!G55</f>
        <v>328</v>
      </c>
      <c r="F58" s="27">
        <f t="shared" si="0"/>
        <v>463</v>
      </c>
      <c r="G58" s="12">
        <f t="shared" si="1"/>
        <v>-293</v>
      </c>
      <c r="H58" s="13">
        <f t="shared" si="2"/>
        <v>-4157</v>
      </c>
      <c r="I58" s="15"/>
    </row>
    <row r="59" spans="1:9" ht="12.75">
      <c r="A59" s="5">
        <v>41835</v>
      </c>
      <c r="B59" s="34">
        <f>'Расчет Si'!C56</f>
        <v>34917</v>
      </c>
      <c r="C59" s="26">
        <f>'Расчет Si'!D56</f>
        <v>35000</v>
      </c>
      <c r="D59" s="26">
        <f>'Расчет Si'!F56</f>
        <v>389</v>
      </c>
      <c r="E59" s="26">
        <f>'Расчет Si'!G56</f>
        <v>306</v>
      </c>
      <c r="F59" s="27">
        <f t="shared" si="0"/>
        <v>400</v>
      </c>
      <c r="G59" s="12">
        <f t="shared" si="1"/>
        <v>-295</v>
      </c>
      <c r="H59" s="13">
        <f t="shared" si="2"/>
        <v>-4452</v>
      </c>
      <c r="I59" s="15"/>
    </row>
    <row r="60" spans="1:9" ht="12.75">
      <c r="A60" s="5">
        <v>41866</v>
      </c>
      <c r="B60" s="34">
        <f>'Расчет Si'!C57</f>
        <v>36368</v>
      </c>
      <c r="C60" s="26">
        <f>'Расчет Si'!D57</f>
        <v>36250</v>
      </c>
      <c r="D60" s="26">
        <f>'Расчет Si'!F57</f>
        <v>356</v>
      </c>
      <c r="E60" s="26">
        <f>'Расчет Si'!G57</f>
        <v>474</v>
      </c>
      <c r="F60" s="27">
        <f t="shared" si="0"/>
        <v>1333</v>
      </c>
      <c r="G60" s="12">
        <f t="shared" si="1"/>
        <v>503</v>
      </c>
      <c r="H60" s="13">
        <f t="shared" si="2"/>
        <v>-3949</v>
      </c>
      <c r="I60" s="15"/>
    </row>
    <row r="61" spans="1:9" ht="12.75">
      <c r="A61" s="5">
        <v>41897</v>
      </c>
      <c r="B61" s="34">
        <f>'Расчет Si'!C58</f>
        <v>39025</v>
      </c>
      <c r="C61" s="26">
        <f>'Расчет Si'!D58</f>
        <v>39000</v>
      </c>
      <c r="D61" s="26">
        <f>'Расчет Si'!F58</f>
        <v>505</v>
      </c>
      <c r="E61" s="26">
        <f>'Расчет Si'!G58</f>
        <v>530</v>
      </c>
      <c r="F61" s="27">
        <f t="shared" si="0"/>
        <v>2632</v>
      </c>
      <c r="G61" s="12">
        <f t="shared" si="1"/>
        <v>1597</v>
      </c>
      <c r="H61" s="13">
        <f t="shared" si="2"/>
        <v>-2352</v>
      </c>
      <c r="I61" s="15"/>
    </row>
    <row r="62" spans="1:9" ht="12.75">
      <c r="A62" s="5">
        <v>41927</v>
      </c>
      <c r="B62" s="34">
        <f>'Расчет Si'!C59</f>
        <v>41004</v>
      </c>
      <c r="C62" s="26">
        <f>'Расчет Si'!D59</f>
        <v>41000</v>
      </c>
      <c r="D62" s="26">
        <f>'Расчет Si'!F59</f>
        <v>586</v>
      </c>
      <c r="E62" s="26">
        <f>'Расчет Si'!G59</f>
        <v>590</v>
      </c>
      <c r="F62" s="27">
        <f t="shared" si="0"/>
        <v>1975</v>
      </c>
      <c r="G62" s="12">
        <f t="shared" si="1"/>
        <v>799</v>
      </c>
      <c r="H62" s="13">
        <f t="shared" si="2"/>
        <v>-1553</v>
      </c>
      <c r="I62" s="15"/>
    </row>
    <row r="63" spans="1:9" ht="12.75">
      <c r="A63" s="5">
        <v>41957</v>
      </c>
      <c r="B63" s="34">
        <f>'Расчет Si'!C60</f>
        <v>47578</v>
      </c>
      <c r="C63" s="26">
        <f>'Расчет Si'!D60</f>
        <v>47500</v>
      </c>
      <c r="D63" s="26">
        <f>'Расчет Si'!F60</f>
        <v>1446</v>
      </c>
      <c r="E63" s="26">
        <f>'Расчет Si'!G60</f>
        <v>1524</v>
      </c>
      <c r="F63" s="27">
        <f t="shared" si="0"/>
        <v>6496</v>
      </c>
      <c r="G63" s="12">
        <f t="shared" si="1"/>
        <v>3526</v>
      </c>
      <c r="H63" s="13">
        <f t="shared" si="2"/>
        <v>1973</v>
      </c>
      <c r="I63" s="15"/>
    </row>
    <row r="64" spans="1:9" ht="12.75">
      <c r="A64" s="9">
        <v>41988</v>
      </c>
      <c r="B64" s="34">
        <f>'Расчет Si'!C61</f>
        <v>66683</v>
      </c>
      <c r="C64" s="26">
        <f>'Расчет Si'!D61</f>
        <v>66750</v>
      </c>
      <c r="D64" s="26">
        <f>'Расчет Si'!F61</f>
        <v>3327</v>
      </c>
      <c r="E64" s="26">
        <f>'Расчет Si'!G61</f>
        <v>3260</v>
      </c>
      <c r="F64" s="27">
        <f t="shared" si="0"/>
        <v>19172</v>
      </c>
      <c r="G64" s="12">
        <f t="shared" si="1"/>
        <v>12585</v>
      </c>
      <c r="H64" s="13">
        <f t="shared" si="2"/>
        <v>14558</v>
      </c>
      <c r="I64" s="16">
        <f>SUM(G53:G64)</f>
        <v>20657</v>
      </c>
    </row>
    <row r="65" spans="1:9" ht="12.75">
      <c r="A65" s="5">
        <v>42019</v>
      </c>
      <c r="B65" s="34">
        <f>'Расчет Si'!C62</f>
        <v>67280</v>
      </c>
      <c r="C65" s="26">
        <f>'Расчет Si'!D62</f>
        <v>67250</v>
      </c>
      <c r="D65" s="26">
        <f>'Расчет Si'!F62</f>
        <v>4247</v>
      </c>
      <c r="E65" s="26">
        <f>'Расчет Si'!G62</f>
        <v>4277</v>
      </c>
      <c r="F65" s="27">
        <f t="shared" si="0"/>
        <v>567</v>
      </c>
      <c r="G65" s="12">
        <f t="shared" si="1"/>
        <v>-7957</v>
      </c>
      <c r="H65" s="13">
        <f t="shared" si="2"/>
        <v>6601</v>
      </c>
      <c r="I65" s="15"/>
    </row>
    <row r="66" spans="1:9" ht="12.75">
      <c r="A66" s="5">
        <v>42051</v>
      </c>
      <c r="B66" s="34">
        <f>'Расчет Si'!C63</f>
        <v>63898</v>
      </c>
      <c r="C66" s="26">
        <f>'Расчет Si'!D63</f>
        <v>64000</v>
      </c>
      <c r="D66" s="26">
        <f>'Расчет Si'!F63</f>
        <v>2872</v>
      </c>
      <c r="E66" s="26">
        <f>'Расчет Si'!G63</f>
        <v>2770</v>
      </c>
      <c r="F66" s="27">
        <f t="shared" si="0"/>
        <v>3280</v>
      </c>
      <c r="G66" s="12">
        <f t="shared" si="1"/>
        <v>-2362</v>
      </c>
      <c r="H66" s="13">
        <f t="shared" si="2"/>
        <v>4239</v>
      </c>
      <c r="I66" s="15"/>
    </row>
    <row r="67" spans="1:9" ht="12.75">
      <c r="A67" s="5">
        <v>42079</v>
      </c>
      <c r="B67" s="34">
        <f>'Расчет Si'!C64</f>
        <v>64390</v>
      </c>
      <c r="C67" s="26">
        <f>'Расчет Si'!D64</f>
        <v>64500</v>
      </c>
      <c r="D67" s="26">
        <f>'Расчет Si'!F64</f>
        <v>2203</v>
      </c>
      <c r="E67" s="26">
        <f>'Расчет Si'!G64</f>
        <v>2093</v>
      </c>
      <c r="F67" s="27">
        <f t="shared" si="0"/>
        <v>602</v>
      </c>
      <c r="G67" s="12">
        <f t="shared" si="1"/>
        <v>-3694</v>
      </c>
      <c r="H67" s="13">
        <f t="shared" si="2"/>
        <v>545</v>
      </c>
      <c r="I67" s="15"/>
    </row>
    <row r="68" spans="1:9" ht="12.75">
      <c r="A68" s="5">
        <v>42109</v>
      </c>
      <c r="B68" s="34">
        <f>'Расчет Si'!C65</f>
        <v>50640</v>
      </c>
      <c r="C68" s="26">
        <f>'Расчет Si'!D65</f>
        <v>50750</v>
      </c>
      <c r="D68" s="26">
        <f>'Расчет Si'!F65</f>
        <v>1639</v>
      </c>
      <c r="E68" s="26">
        <f>'Расчет Si'!G65</f>
        <v>1529</v>
      </c>
      <c r="F68" s="27">
        <f t="shared" si="0"/>
        <v>13640</v>
      </c>
      <c r="G68" s="12">
        <f t="shared" si="1"/>
        <v>10472</v>
      </c>
      <c r="H68" s="13">
        <f t="shared" si="2"/>
        <v>11017</v>
      </c>
      <c r="I68" s="15"/>
    </row>
    <row r="69" spans="1:9" ht="12.75">
      <c r="A69" s="5">
        <v>42139</v>
      </c>
      <c r="B69" s="34">
        <f>'Расчет Si'!C66</f>
        <v>50001</v>
      </c>
      <c r="C69" s="26">
        <f>'Расчет Si'!D66</f>
        <v>50000</v>
      </c>
      <c r="D69" s="26">
        <f>'Расчет Si'!F66</f>
        <v>1377</v>
      </c>
      <c r="E69" s="26">
        <f>'Расчет Si'!G66</f>
        <v>1378</v>
      </c>
      <c r="F69" s="27">
        <f t="shared" si="0"/>
        <v>640</v>
      </c>
      <c r="G69" s="12">
        <f t="shared" si="1"/>
        <v>-2115</v>
      </c>
      <c r="H69" s="13">
        <f t="shared" si="2"/>
        <v>8902</v>
      </c>
      <c r="I69" s="15"/>
    </row>
    <row r="70" spans="1:9" ht="12.75">
      <c r="A70" s="5">
        <v>42170</v>
      </c>
      <c r="B70" s="34">
        <f>'Расчет Si'!C67</f>
        <v>56036</v>
      </c>
      <c r="C70" s="26">
        <f>'Расчет Si'!D67</f>
        <v>56000</v>
      </c>
      <c r="D70" s="26">
        <f>'Расчет Si'!F67</f>
        <v>1378</v>
      </c>
      <c r="E70" s="26">
        <f>'Расчет Si'!G67</f>
        <v>1414</v>
      </c>
      <c r="F70" s="27">
        <f aca="true" t="shared" si="3" ref="F70:F88">ABS(C70-B69)</f>
        <v>5999</v>
      </c>
      <c r="G70" s="12">
        <f t="shared" si="1"/>
        <v>3207</v>
      </c>
      <c r="H70" s="13">
        <f t="shared" si="2"/>
        <v>12109</v>
      </c>
      <c r="I70" s="15"/>
    </row>
    <row r="71" spans="1:9" ht="12.75">
      <c r="A71" s="5">
        <v>42200</v>
      </c>
      <c r="B71" s="34">
        <f>'Расчет Si'!C68</f>
        <v>58150</v>
      </c>
      <c r="C71" s="26">
        <f>'Расчет Si'!D68</f>
        <v>58250</v>
      </c>
      <c r="D71" s="26">
        <f>'Расчет Si'!F68</f>
        <v>1288</v>
      </c>
      <c r="E71" s="26">
        <f>'Расчет Si'!G68</f>
        <v>1188</v>
      </c>
      <c r="F71" s="27">
        <f t="shared" si="3"/>
        <v>2214</v>
      </c>
      <c r="G71" s="12">
        <f aca="true" t="shared" si="4" ref="G71:G88">F71-D71-E71</f>
        <v>-262</v>
      </c>
      <c r="H71" s="13">
        <f t="shared" si="2"/>
        <v>11847</v>
      </c>
      <c r="I71" s="15"/>
    </row>
    <row r="72" spans="1:9" ht="12.75">
      <c r="A72" s="5">
        <v>42230</v>
      </c>
      <c r="B72" s="34">
        <f>'Расчет Si'!C69</f>
        <v>65636</v>
      </c>
      <c r="C72" s="26">
        <f>'Расчет Si'!D69</f>
        <v>65500</v>
      </c>
      <c r="D72" s="26">
        <f>'Расчет Si'!F69</f>
        <v>1533</v>
      </c>
      <c r="E72" s="26">
        <f>'Расчет Si'!G69</f>
        <v>1669</v>
      </c>
      <c r="F72" s="27">
        <f t="shared" si="3"/>
        <v>7350</v>
      </c>
      <c r="G72" s="12">
        <f t="shared" si="4"/>
        <v>4148</v>
      </c>
      <c r="H72" s="13">
        <f aca="true" t="shared" si="5" ref="H72:H88">H71+G72</f>
        <v>15995</v>
      </c>
      <c r="I72" s="15"/>
    </row>
    <row r="73" spans="1:9" ht="12.75">
      <c r="A73" s="5">
        <v>42262</v>
      </c>
      <c r="B73" s="34">
        <f>'Расчет Si'!C70</f>
        <v>68537</v>
      </c>
      <c r="C73" s="26">
        <f>'Расчет Si'!D70</f>
        <v>68500</v>
      </c>
      <c r="D73" s="26">
        <f>'Расчет Si'!F70</f>
        <v>2007</v>
      </c>
      <c r="E73" s="26">
        <f>'Расчет Si'!G70</f>
        <v>2044</v>
      </c>
      <c r="F73" s="27">
        <f t="shared" si="3"/>
        <v>2864</v>
      </c>
      <c r="G73" s="12">
        <f t="shared" si="4"/>
        <v>-1187</v>
      </c>
      <c r="H73" s="13">
        <f t="shared" si="5"/>
        <v>14808</v>
      </c>
      <c r="I73" s="15"/>
    </row>
    <row r="74" spans="1:9" ht="12.75">
      <c r="A74" s="5">
        <v>42292</v>
      </c>
      <c r="B74" s="34">
        <f>'Расчет Si'!C71</f>
        <v>62455</v>
      </c>
      <c r="C74" s="26">
        <f>'Расчет Si'!D71</f>
        <v>62500</v>
      </c>
      <c r="D74" s="26">
        <f>'Расчет Si'!F71</f>
        <v>1562</v>
      </c>
      <c r="E74" s="26">
        <f>'Расчет Si'!G71</f>
        <v>1517</v>
      </c>
      <c r="F74" s="27">
        <f t="shared" si="3"/>
        <v>6037</v>
      </c>
      <c r="G74" s="12">
        <f t="shared" si="4"/>
        <v>2958</v>
      </c>
      <c r="H74" s="13">
        <f t="shared" si="5"/>
        <v>17766</v>
      </c>
      <c r="I74" s="15"/>
    </row>
    <row r="75" spans="1:9" ht="12.75">
      <c r="A75" s="5">
        <v>42326</v>
      </c>
      <c r="B75" s="34">
        <f>'Расчет Si'!C72</f>
        <v>65797</v>
      </c>
      <c r="C75" s="26">
        <f>'Расчет Si'!D72</f>
        <v>65750</v>
      </c>
      <c r="D75" s="26">
        <f>'Расчет Si'!F72</f>
        <v>1620</v>
      </c>
      <c r="E75" s="26">
        <f>'Расчет Si'!G72</f>
        <v>1667</v>
      </c>
      <c r="F75" s="27">
        <f t="shared" si="3"/>
        <v>3295</v>
      </c>
      <c r="G75" s="12">
        <f t="shared" si="4"/>
        <v>8</v>
      </c>
      <c r="H75" s="13">
        <f t="shared" si="5"/>
        <v>17774</v>
      </c>
      <c r="I75" s="15"/>
    </row>
    <row r="76" spans="1:9" ht="12.75">
      <c r="A76" s="9">
        <v>42353</v>
      </c>
      <c r="B76" s="34">
        <f>'Расчет Si'!C73</f>
        <v>71847</v>
      </c>
      <c r="C76" s="26">
        <f>'Расчет Si'!D73</f>
        <v>71750</v>
      </c>
      <c r="D76" s="26">
        <f>'Расчет Si'!F73</f>
        <v>1554</v>
      </c>
      <c r="E76" s="26">
        <f>'Расчет Si'!G73</f>
        <v>1651</v>
      </c>
      <c r="F76" s="27">
        <f t="shared" si="3"/>
        <v>5953</v>
      </c>
      <c r="G76" s="12">
        <f t="shared" si="4"/>
        <v>2748</v>
      </c>
      <c r="H76" s="13">
        <f t="shared" si="5"/>
        <v>20522</v>
      </c>
      <c r="I76" s="16">
        <f>SUM(G65:G76)</f>
        <v>5964</v>
      </c>
    </row>
    <row r="77" spans="1:9" ht="12.75">
      <c r="A77" s="5">
        <v>42384</v>
      </c>
      <c r="B77" s="34">
        <f>'Расчет Si'!C74</f>
        <v>78877</v>
      </c>
      <c r="C77" s="26">
        <f>'Расчет Si'!D74</f>
        <v>78750</v>
      </c>
      <c r="D77" s="26">
        <f>'Расчет Si'!F74</f>
        <v>1695</v>
      </c>
      <c r="E77" s="26">
        <f>'Расчет Si'!G74</f>
        <v>1822</v>
      </c>
      <c r="F77" s="27">
        <f t="shared" si="3"/>
        <v>6903</v>
      </c>
      <c r="G77" s="12">
        <f t="shared" si="4"/>
        <v>3386</v>
      </c>
      <c r="H77" s="13">
        <f t="shared" si="5"/>
        <v>23908</v>
      </c>
      <c r="I77" s="15"/>
    </row>
    <row r="78" spans="1:9" ht="12.75">
      <c r="A78" s="5">
        <v>42415</v>
      </c>
      <c r="B78" s="34">
        <f>'Расчет Si'!C75</f>
        <v>77560</v>
      </c>
      <c r="C78" s="26">
        <f>'Расчет Si'!D75</f>
        <v>77500</v>
      </c>
      <c r="D78" s="26">
        <f>'Расчет Si'!F75</f>
        <v>1502</v>
      </c>
      <c r="E78" s="26">
        <f>'Расчет Si'!G75</f>
        <v>2562</v>
      </c>
      <c r="F78" s="27">
        <f t="shared" si="3"/>
        <v>1377</v>
      </c>
      <c r="G78" s="12">
        <f t="shared" si="4"/>
        <v>-2687</v>
      </c>
      <c r="H78" s="13">
        <f t="shared" si="5"/>
        <v>21221</v>
      </c>
      <c r="I78" s="15"/>
    </row>
    <row r="79" spans="1:9" ht="12.75">
      <c r="A79" s="5">
        <v>42444</v>
      </c>
      <c r="B79" s="34">
        <f>'Расчет Si'!C76</f>
        <v>72786</v>
      </c>
      <c r="C79" s="26">
        <f>'Расчет Si'!D76</f>
        <v>72750</v>
      </c>
      <c r="D79" s="26">
        <f>'Расчет Si'!F76</f>
        <v>2015</v>
      </c>
      <c r="E79" s="26">
        <f>'Расчет Si'!G76</f>
        <v>2051</v>
      </c>
      <c r="F79" s="27">
        <f t="shared" si="3"/>
        <v>4810</v>
      </c>
      <c r="G79" s="12">
        <f t="shared" si="4"/>
        <v>744</v>
      </c>
      <c r="H79" s="13">
        <f t="shared" si="5"/>
        <v>21965</v>
      </c>
      <c r="I79" s="15"/>
    </row>
    <row r="80" spans="1:9" ht="12.75">
      <c r="A80" s="5">
        <v>42475</v>
      </c>
      <c r="B80" s="34">
        <f>'Расчет Si'!C77</f>
        <v>67452</v>
      </c>
      <c r="C80" s="26">
        <f>'Расчет Si'!D77</f>
        <v>67500</v>
      </c>
      <c r="D80" s="26">
        <f>'Расчет Si'!F77</f>
        <v>1764</v>
      </c>
      <c r="E80" s="26">
        <f>'Расчет Si'!G77</f>
        <v>1716</v>
      </c>
      <c r="F80" s="27">
        <f t="shared" si="3"/>
        <v>5286</v>
      </c>
      <c r="G80" s="12">
        <f t="shared" si="4"/>
        <v>1806</v>
      </c>
      <c r="H80" s="13">
        <f t="shared" si="5"/>
        <v>23771</v>
      </c>
      <c r="I80" s="15"/>
    </row>
    <row r="81" spans="1:9" ht="12.75">
      <c r="A81" s="5">
        <v>42506</v>
      </c>
      <c r="B81" s="34">
        <f>'Расчет Si'!C78</f>
        <v>65434</v>
      </c>
      <c r="C81" s="26">
        <f>'Расчет Si'!D78</f>
        <v>65500</v>
      </c>
      <c r="D81" s="26">
        <f>'Расчет Si'!F78</f>
        <v>1488</v>
      </c>
      <c r="E81" s="26">
        <f>'Расчет Si'!G78</f>
        <v>1422</v>
      </c>
      <c r="F81" s="27">
        <f t="shared" si="3"/>
        <v>1952</v>
      </c>
      <c r="G81" s="12">
        <f t="shared" si="4"/>
        <v>-958</v>
      </c>
      <c r="H81" s="13">
        <f t="shared" si="5"/>
        <v>22813</v>
      </c>
      <c r="I81" s="15"/>
    </row>
    <row r="82" spans="1:9" ht="12.75">
      <c r="A82" s="5">
        <v>42536</v>
      </c>
      <c r="B82" s="34">
        <f>'Расчет Si'!C79</f>
        <v>67224</v>
      </c>
      <c r="C82" s="26">
        <f>'Расчет Si'!D79</f>
        <v>67250</v>
      </c>
      <c r="D82" s="26">
        <f>'Расчет Si'!F79</f>
        <v>1483</v>
      </c>
      <c r="E82" s="26">
        <f>'Расчет Si'!G79</f>
        <v>1457</v>
      </c>
      <c r="F82" s="27">
        <f t="shared" si="3"/>
        <v>1816</v>
      </c>
      <c r="G82" s="12">
        <f t="shared" si="4"/>
        <v>-1124</v>
      </c>
      <c r="H82" s="13">
        <f t="shared" si="5"/>
        <v>21689</v>
      </c>
      <c r="I82" s="15"/>
    </row>
    <row r="83" spans="1:9" ht="12.75">
      <c r="A83" s="5">
        <v>42566</v>
      </c>
      <c r="B83" s="34">
        <f>'Расчет Si'!C80</f>
        <v>64520</v>
      </c>
      <c r="C83" s="26">
        <f>'Расчет Si'!D80</f>
        <v>64500</v>
      </c>
      <c r="D83" s="26">
        <f>'Расчет Si'!F80</f>
        <v>1162</v>
      </c>
      <c r="E83" s="26">
        <f>'Расчет Si'!G80</f>
        <v>1182</v>
      </c>
      <c r="F83" s="27">
        <f t="shared" si="3"/>
        <v>2724</v>
      </c>
      <c r="G83" s="12">
        <f t="shared" si="4"/>
        <v>380</v>
      </c>
      <c r="H83" s="13">
        <f t="shared" si="5"/>
        <v>22069</v>
      </c>
      <c r="I83" s="15"/>
    </row>
    <row r="84" spans="1:9" ht="12.75">
      <c r="A84" s="5">
        <v>42597</v>
      </c>
      <c r="B84" s="34">
        <f>'Расчет Si'!C81</f>
        <v>64570</v>
      </c>
      <c r="C84" s="26">
        <f>'Расчет Si'!D81</f>
        <v>64500</v>
      </c>
      <c r="D84" s="26">
        <f>'Расчет Si'!F81</f>
        <v>1030</v>
      </c>
      <c r="E84" s="26">
        <f>'Расчет Si'!G81</f>
        <v>1100</v>
      </c>
      <c r="F84" s="27">
        <f t="shared" si="3"/>
        <v>20</v>
      </c>
      <c r="G84" s="12">
        <f t="shared" si="4"/>
        <v>-2110</v>
      </c>
      <c r="H84" s="13">
        <f t="shared" si="5"/>
        <v>19959</v>
      </c>
      <c r="I84" s="15"/>
    </row>
    <row r="85" spans="1:9" ht="12.75">
      <c r="A85" s="5">
        <v>42628</v>
      </c>
      <c r="B85" s="34">
        <f>'Расчет Si'!C82</f>
        <v>66218</v>
      </c>
      <c r="C85" s="26">
        <f>'Расчет Si'!D82</f>
        <v>66250</v>
      </c>
      <c r="D85" s="26">
        <f>'Расчет Si'!F82</f>
        <v>1174</v>
      </c>
      <c r="E85" s="26">
        <f>'Расчет Si'!G82</f>
        <v>1142</v>
      </c>
      <c r="F85" s="27">
        <f t="shared" si="3"/>
        <v>1680</v>
      </c>
      <c r="G85" s="12">
        <f t="shared" si="4"/>
        <v>-636</v>
      </c>
      <c r="H85" s="13">
        <f t="shared" si="5"/>
        <v>19323</v>
      </c>
      <c r="I85" s="15"/>
    </row>
    <row r="86" spans="1:9" ht="12.75">
      <c r="A86" s="5">
        <v>42657</v>
      </c>
      <c r="B86" s="34">
        <f>'Расчет Si'!C83</f>
        <v>63920</v>
      </c>
      <c r="C86" s="26">
        <f>'Расчет Si'!D83</f>
        <v>64000</v>
      </c>
      <c r="D86" s="26">
        <f>'Расчет Si'!F83</f>
        <v>1141</v>
      </c>
      <c r="E86" s="26">
        <f>'Расчет Si'!G83</f>
        <v>1061</v>
      </c>
      <c r="F86" s="27">
        <f t="shared" si="3"/>
        <v>2218</v>
      </c>
      <c r="G86" s="12">
        <f t="shared" si="4"/>
        <v>16</v>
      </c>
      <c r="H86" s="13">
        <f t="shared" si="5"/>
        <v>19339</v>
      </c>
      <c r="I86" s="15"/>
    </row>
    <row r="87" spans="1:9" ht="12.75">
      <c r="A87" s="5">
        <v>42689</v>
      </c>
      <c r="B87" s="34">
        <f>'Расчет Si'!C84</f>
        <v>64653</v>
      </c>
      <c r="C87" s="26">
        <f>'Расчет Si'!D84</f>
        <v>64750</v>
      </c>
      <c r="D87" s="26">
        <f>'Расчет Si'!F84</f>
        <v>1312</v>
      </c>
      <c r="E87" s="26">
        <f>'Расчет Si'!G84</f>
        <v>1215</v>
      </c>
      <c r="F87" s="27">
        <f t="shared" si="3"/>
        <v>830</v>
      </c>
      <c r="G87" s="12">
        <f t="shared" si="4"/>
        <v>-1697</v>
      </c>
      <c r="H87" s="13">
        <f t="shared" si="5"/>
        <v>17642</v>
      </c>
      <c r="I87" s="15"/>
    </row>
    <row r="88" spans="1:9" ht="13.5" thickBot="1">
      <c r="A88" s="10">
        <v>42719</v>
      </c>
      <c r="B88" s="35">
        <f>'Расчет Si'!C85</f>
        <v>62841</v>
      </c>
      <c r="C88" s="28">
        <f>'Расчет Si'!D85</f>
        <v>62750</v>
      </c>
      <c r="D88" s="28">
        <f>'Расчет Si'!F85</f>
        <v>1088</v>
      </c>
      <c r="E88" s="28">
        <f>'Расчет Si'!G85</f>
        <v>1179</v>
      </c>
      <c r="F88" s="28">
        <f t="shared" si="3"/>
        <v>1903</v>
      </c>
      <c r="G88" s="14">
        <f t="shared" si="4"/>
        <v>-364</v>
      </c>
      <c r="H88" s="14">
        <f t="shared" si="5"/>
        <v>17278</v>
      </c>
      <c r="I88" s="17">
        <f>SUM(G77:G88)</f>
        <v>-3244</v>
      </c>
    </row>
    <row r="89" spans="7:9" ht="12.75">
      <c r="G89" s="11">
        <f>SUM(G6:G88)</f>
        <v>17278</v>
      </c>
      <c r="H89" s="41" t="s">
        <v>198</v>
      </c>
      <c r="I89" s="24"/>
    </row>
    <row r="90" spans="7:11" ht="25.5" customHeight="1">
      <c r="G90" s="23">
        <f>G89/(SUM(B5:B88)/84)/84*12</f>
        <v>0.05887288645979834</v>
      </c>
      <c r="H90" s="44" t="s">
        <v>199</v>
      </c>
      <c r="I90" s="45"/>
      <c r="J90" s="45"/>
      <c r="K90" s="45"/>
    </row>
    <row r="91" ht="12.75">
      <c r="G91" s="4"/>
    </row>
    <row r="92" ht="12.75">
      <c r="G92" s="4"/>
    </row>
  </sheetData>
  <sheetProtection password="CE28" sheet="1" selectLockedCells="1"/>
  <mergeCells count="1">
    <mergeCell ref="H90:K90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zoomScale="90" zoomScaleNormal="90" zoomScalePageLayoutView="0" workbookViewId="0" topLeftCell="A1">
      <selection activeCell="K3" sqref="K3"/>
    </sheetView>
  </sheetViews>
  <sheetFormatPr defaultColWidth="9.00390625" defaultRowHeight="12.75"/>
  <cols>
    <col min="1" max="1" width="7.375" style="0" customWidth="1"/>
    <col min="2" max="2" width="10.625" style="0" customWidth="1"/>
    <col min="3" max="3" width="10.125" style="0" customWidth="1"/>
    <col min="4" max="4" width="9.25390625" style="0" customWidth="1"/>
  </cols>
  <sheetData>
    <row r="1" spans="1:7" ht="15">
      <c r="A1" s="29" t="s">
        <v>21</v>
      </c>
      <c r="B1" s="29" t="s">
        <v>22</v>
      </c>
      <c r="C1" s="29" t="s">
        <v>23</v>
      </c>
      <c r="D1" s="39" t="s">
        <v>24</v>
      </c>
      <c r="E1" s="29" t="s">
        <v>25</v>
      </c>
      <c r="F1" s="29" t="s">
        <v>26</v>
      </c>
      <c r="G1" s="29" t="s">
        <v>27</v>
      </c>
    </row>
    <row r="2" spans="1:7" ht="12.75">
      <c r="A2" s="30" t="s">
        <v>111</v>
      </c>
      <c r="B2" t="s">
        <v>28</v>
      </c>
      <c r="C2" s="26">
        <v>29860</v>
      </c>
      <c r="D2" s="40">
        <v>29750</v>
      </c>
      <c r="E2" s="18" t="s">
        <v>112</v>
      </c>
      <c r="F2" s="18">
        <v>431</v>
      </c>
      <c r="G2" s="18">
        <v>541</v>
      </c>
    </row>
    <row r="3" spans="1:7" ht="12.75">
      <c r="A3" s="30" t="s">
        <v>111</v>
      </c>
      <c r="B3" t="s">
        <v>29</v>
      </c>
      <c r="C3" s="26">
        <v>30344</v>
      </c>
      <c r="D3" s="40">
        <v>30250</v>
      </c>
      <c r="E3" s="18" t="s">
        <v>113</v>
      </c>
      <c r="F3" s="18">
        <v>508</v>
      </c>
      <c r="G3" s="18">
        <v>602</v>
      </c>
    </row>
    <row r="4" spans="1:7" ht="12.75">
      <c r="A4" s="30" t="s">
        <v>111</v>
      </c>
      <c r="B4" t="s">
        <v>30</v>
      </c>
      <c r="C4" s="26">
        <v>29671</v>
      </c>
      <c r="D4" s="40">
        <v>29750</v>
      </c>
      <c r="E4" s="18" t="s">
        <v>114</v>
      </c>
      <c r="F4" s="18">
        <v>370</v>
      </c>
      <c r="G4" s="18">
        <v>291</v>
      </c>
    </row>
    <row r="5" spans="1:7" ht="12.75">
      <c r="A5" s="30" t="s">
        <v>111</v>
      </c>
      <c r="B5" t="s">
        <v>31</v>
      </c>
      <c r="C5" s="26">
        <v>29179</v>
      </c>
      <c r="D5" s="26">
        <v>29000</v>
      </c>
      <c r="E5" s="18" t="s">
        <v>115</v>
      </c>
      <c r="F5" s="18">
        <v>272</v>
      </c>
      <c r="G5" s="18">
        <v>451</v>
      </c>
    </row>
    <row r="6" spans="1:7" ht="12.75">
      <c r="A6" s="30" t="s">
        <v>111</v>
      </c>
      <c r="B6" t="s">
        <v>32</v>
      </c>
      <c r="C6" s="26">
        <v>30535</v>
      </c>
      <c r="D6" s="26">
        <v>30500</v>
      </c>
      <c r="E6" s="18" t="s">
        <v>116</v>
      </c>
      <c r="F6" s="18">
        <v>357</v>
      </c>
      <c r="G6" s="18">
        <v>392</v>
      </c>
    </row>
    <row r="7" spans="1:7" ht="12.75">
      <c r="A7" s="30" t="s">
        <v>111</v>
      </c>
      <c r="B7" t="s">
        <v>33</v>
      </c>
      <c r="C7" s="26">
        <v>31327</v>
      </c>
      <c r="D7" s="26">
        <v>31500</v>
      </c>
      <c r="E7" s="18" t="s">
        <v>117</v>
      </c>
      <c r="F7" s="18">
        <v>576</v>
      </c>
      <c r="G7" s="18">
        <v>403</v>
      </c>
    </row>
    <row r="8" spans="1:7" ht="12.75">
      <c r="A8" s="30" t="s">
        <v>111</v>
      </c>
      <c r="B8" t="s">
        <v>34</v>
      </c>
      <c r="C8" s="26">
        <v>30517</v>
      </c>
      <c r="D8" s="26">
        <v>30500</v>
      </c>
      <c r="E8" s="18" t="s">
        <v>118</v>
      </c>
      <c r="F8" s="18">
        <v>440</v>
      </c>
      <c r="G8" s="18">
        <v>457</v>
      </c>
    </row>
    <row r="9" spans="1:7" ht="12.75">
      <c r="A9" s="30" t="s">
        <v>111</v>
      </c>
      <c r="B9" t="s">
        <v>35</v>
      </c>
      <c r="C9" s="26">
        <v>30541</v>
      </c>
      <c r="D9" s="26">
        <v>30500</v>
      </c>
      <c r="E9" s="18" t="s">
        <v>119</v>
      </c>
      <c r="F9" s="18">
        <v>417</v>
      </c>
      <c r="G9" s="18">
        <v>458</v>
      </c>
    </row>
    <row r="10" spans="1:7" ht="12.75">
      <c r="A10" s="30" t="s">
        <v>111</v>
      </c>
      <c r="B10" t="s">
        <v>36</v>
      </c>
      <c r="C10" s="26">
        <v>31189</v>
      </c>
      <c r="D10" s="26">
        <v>31250</v>
      </c>
      <c r="E10" s="18" t="s">
        <v>120</v>
      </c>
      <c r="F10" s="18">
        <v>413</v>
      </c>
      <c r="G10" s="18">
        <v>352</v>
      </c>
    </row>
    <row r="11" spans="1:7" ht="12.75">
      <c r="A11" s="30" t="s">
        <v>111</v>
      </c>
      <c r="B11" t="s">
        <v>37</v>
      </c>
      <c r="C11" s="26">
        <v>30421</v>
      </c>
      <c r="D11" s="26">
        <v>30500</v>
      </c>
      <c r="E11" s="18" t="s">
        <v>121</v>
      </c>
      <c r="F11" s="18">
        <v>388</v>
      </c>
      <c r="G11" s="18">
        <v>309</v>
      </c>
    </row>
    <row r="12" spans="1:7" ht="12.75">
      <c r="A12" s="30" t="s">
        <v>111</v>
      </c>
      <c r="B12" t="s">
        <v>38</v>
      </c>
      <c r="C12" s="26">
        <v>31070</v>
      </c>
      <c r="D12" s="26">
        <v>31000</v>
      </c>
      <c r="E12" s="18" t="s">
        <v>122</v>
      </c>
      <c r="F12" s="18">
        <v>320</v>
      </c>
      <c r="G12" s="18">
        <v>390</v>
      </c>
    </row>
    <row r="13" spans="1:7" ht="12.75">
      <c r="A13" s="30" t="s">
        <v>111</v>
      </c>
      <c r="B13" t="s">
        <v>39</v>
      </c>
      <c r="C13" s="26">
        <v>31062</v>
      </c>
      <c r="D13" s="26">
        <v>31000</v>
      </c>
      <c r="E13" s="18" t="s">
        <v>123</v>
      </c>
      <c r="F13" s="18">
        <v>306</v>
      </c>
      <c r="G13" s="18">
        <v>368</v>
      </c>
    </row>
    <row r="14" spans="1:7" ht="12.75">
      <c r="A14" s="30" t="s">
        <v>111</v>
      </c>
      <c r="B14" t="s">
        <v>40</v>
      </c>
      <c r="C14" s="26">
        <v>30129</v>
      </c>
      <c r="D14" s="26">
        <v>30250</v>
      </c>
      <c r="E14" s="18" t="s">
        <v>124</v>
      </c>
      <c r="F14" s="18">
        <v>383</v>
      </c>
      <c r="G14" s="18">
        <v>262</v>
      </c>
    </row>
    <row r="15" spans="1:7" ht="12.75">
      <c r="A15" s="30" t="s">
        <v>111</v>
      </c>
      <c r="B15" t="s">
        <v>41</v>
      </c>
      <c r="C15" s="26">
        <v>29413</v>
      </c>
      <c r="D15" s="26">
        <v>29250</v>
      </c>
      <c r="E15" s="18" t="s">
        <v>125</v>
      </c>
      <c r="F15" s="18">
        <v>258</v>
      </c>
      <c r="G15" s="18">
        <v>421</v>
      </c>
    </row>
    <row r="16" spans="1:7" ht="12.75">
      <c r="A16" s="30" t="s">
        <v>111</v>
      </c>
      <c r="B16" t="s">
        <v>42</v>
      </c>
      <c r="C16" s="26">
        <v>28952</v>
      </c>
      <c r="D16" s="26">
        <v>29000</v>
      </c>
      <c r="E16" s="18" t="s">
        <v>126</v>
      </c>
      <c r="F16" s="18">
        <v>361</v>
      </c>
      <c r="G16" s="18">
        <v>313</v>
      </c>
    </row>
    <row r="17" spans="1:7" ht="12.75">
      <c r="A17" s="30" t="s">
        <v>111</v>
      </c>
      <c r="B17" t="s">
        <v>43</v>
      </c>
      <c r="C17" s="26">
        <v>28260</v>
      </c>
      <c r="D17" s="26">
        <v>28250</v>
      </c>
      <c r="E17" s="18" t="s">
        <v>127</v>
      </c>
      <c r="F17" s="18">
        <v>282</v>
      </c>
      <c r="G17" s="18">
        <v>292</v>
      </c>
    </row>
    <row r="18" spans="1:7" ht="12.75">
      <c r="A18" s="30" t="s">
        <v>111</v>
      </c>
      <c r="B18" t="s">
        <v>44</v>
      </c>
      <c r="C18" s="26">
        <v>28238</v>
      </c>
      <c r="D18" s="26">
        <v>28250</v>
      </c>
      <c r="E18" s="18" t="s">
        <v>128</v>
      </c>
      <c r="F18" s="18">
        <v>299</v>
      </c>
      <c r="G18" s="18">
        <v>287</v>
      </c>
    </row>
    <row r="19" spans="1:7" ht="12.75">
      <c r="A19" s="30" t="s">
        <v>111</v>
      </c>
      <c r="B19" t="s">
        <v>45</v>
      </c>
      <c r="C19" s="26">
        <v>28383</v>
      </c>
      <c r="D19" s="26">
        <v>28250</v>
      </c>
      <c r="E19" s="18" t="s">
        <v>129</v>
      </c>
      <c r="F19" s="18">
        <v>279</v>
      </c>
      <c r="G19" s="18">
        <v>412</v>
      </c>
    </row>
    <row r="20" spans="1:7" ht="12.75">
      <c r="A20" s="30" t="s">
        <v>111</v>
      </c>
      <c r="B20" t="s">
        <v>46</v>
      </c>
      <c r="C20" s="26">
        <v>28232</v>
      </c>
      <c r="D20" s="26">
        <v>28250</v>
      </c>
      <c r="E20" s="18" t="s">
        <v>130</v>
      </c>
      <c r="F20" s="18">
        <v>325</v>
      </c>
      <c r="G20" s="18">
        <v>307</v>
      </c>
    </row>
    <row r="21" spans="1:7" ht="12.75">
      <c r="A21" s="30" t="s">
        <v>111</v>
      </c>
      <c r="B21" t="s">
        <v>47</v>
      </c>
      <c r="C21" s="26">
        <v>28746</v>
      </c>
      <c r="D21" s="26">
        <v>28750</v>
      </c>
      <c r="E21" s="18" t="s">
        <v>131</v>
      </c>
      <c r="F21" s="18">
        <v>467</v>
      </c>
      <c r="G21" s="18">
        <v>463</v>
      </c>
    </row>
    <row r="22" spans="1:7" ht="12.75">
      <c r="A22" s="30" t="s">
        <v>111</v>
      </c>
      <c r="B22" t="s">
        <v>48</v>
      </c>
      <c r="C22" s="26">
        <v>30762</v>
      </c>
      <c r="D22" s="26">
        <v>30750</v>
      </c>
      <c r="E22" s="18" t="s">
        <v>132</v>
      </c>
      <c r="F22" s="18">
        <v>545</v>
      </c>
      <c r="G22" s="18">
        <v>557</v>
      </c>
    </row>
    <row r="23" spans="1:7" ht="12.75">
      <c r="A23" s="30" t="s">
        <v>111</v>
      </c>
      <c r="B23" t="s">
        <v>49</v>
      </c>
      <c r="C23" s="26">
        <v>31141</v>
      </c>
      <c r="D23" s="26">
        <v>31250</v>
      </c>
      <c r="E23" s="18" t="s">
        <v>133</v>
      </c>
      <c r="F23" s="18">
        <v>598</v>
      </c>
      <c r="G23" s="18">
        <v>489</v>
      </c>
    </row>
    <row r="24" spans="1:7" ht="12.75">
      <c r="A24" s="30" t="s">
        <v>111</v>
      </c>
      <c r="B24" t="s">
        <v>50</v>
      </c>
      <c r="C24" s="26">
        <v>30698</v>
      </c>
      <c r="D24" s="26">
        <v>30750</v>
      </c>
      <c r="E24" s="18" t="s">
        <v>134</v>
      </c>
      <c r="F24" s="18">
        <v>582</v>
      </c>
      <c r="G24" s="18">
        <v>530</v>
      </c>
    </row>
    <row r="25" spans="1:7" ht="12.75">
      <c r="A25" s="30" t="s">
        <v>111</v>
      </c>
      <c r="B25" t="s">
        <v>51</v>
      </c>
      <c r="C25" s="26">
        <v>32289</v>
      </c>
      <c r="D25" s="26">
        <v>32250</v>
      </c>
      <c r="E25" s="18" t="s">
        <v>135</v>
      </c>
      <c r="F25" s="18">
        <v>662</v>
      </c>
      <c r="G25" s="18">
        <v>701</v>
      </c>
    </row>
    <row r="26" spans="1:7" ht="12.75">
      <c r="A26" s="30" t="s">
        <v>111</v>
      </c>
      <c r="B26" t="s">
        <v>52</v>
      </c>
      <c r="C26" s="26">
        <v>31944</v>
      </c>
      <c r="D26" s="26">
        <v>32000</v>
      </c>
      <c r="E26" s="18" t="s">
        <v>136</v>
      </c>
      <c r="F26" s="18">
        <v>536</v>
      </c>
      <c r="G26" s="18">
        <v>480</v>
      </c>
    </row>
    <row r="27" spans="1:7" ht="12.75">
      <c r="A27" s="30" t="s">
        <v>111</v>
      </c>
      <c r="B27" t="s">
        <v>53</v>
      </c>
      <c r="C27" s="26">
        <v>30200</v>
      </c>
      <c r="D27" s="26">
        <v>30250</v>
      </c>
      <c r="E27" s="18" t="s">
        <v>137</v>
      </c>
      <c r="F27" s="18">
        <v>463</v>
      </c>
      <c r="G27" s="18">
        <v>413</v>
      </c>
    </row>
    <row r="28" spans="1:7" ht="12.75">
      <c r="A28" s="30" t="s">
        <v>111</v>
      </c>
      <c r="B28" t="s">
        <v>54</v>
      </c>
      <c r="C28" s="26">
        <v>29717</v>
      </c>
      <c r="D28" s="26">
        <v>29750</v>
      </c>
      <c r="E28" s="18" t="s">
        <v>138</v>
      </c>
      <c r="F28" s="18">
        <v>423</v>
      </c>
      <c r="G28" s="18">
        <v>390</v>
      </c>
    </row>
    <row r="29" spans="1:7" ht="12.75">
      <c r="A29" s="30" t="s">
        <v>111</v>
      </c>
      <c r="B29" t="s">
        <v>55</v>
      </c>
      <c r="C29" s="26">
        <v>29825</v>
      </c>
      <c r="D29" s="26">
        <v>30000</v>
      </c>
      <c r="E29" s="18" t="s">
        <v>139</v>
      </c>
      <c r="F29" s="18">
        <v>466</v>
      </c>
      <c r="G29" s="18">
        <v>291</v>
      </c>
    </row>
    <row r="30" spans="1:7" ht="12.75">
      <c r="A30" s="30" t="s">
        <v>111</v>
      </c>
      <c r="B30" t="s">
        <v>56</v>
      </c>
      <c r="C30" s="26">
        <v>30845</v>
      </c>
      <c r="D30" s="26">
        <v>30750</v>
      </c>
      <c r="E30" s="18" t="s">
        <v>140</v>
      </c>
      <c r="F30" s="18">
        <v>255</v>
      </c>
      <c r="G30" s="18">
        <v>350</v>
      </c>
    </row>
    <row r="31" spans="1:7" ht="12.75">
      <c r="A31" s="30" t="s">
        <v>111</v>
      </c>
      <c r="B31" t="s">
        <v>57</v>
      </c>
      <c r="C31" s="26">
        <v>32800</v>
      </c>
      <c r="D31" s="26">
        <v>33000</v>
      </c>
      <c r="E31" s="18" t="s">
        <v>141</v>
      </c>
      <c r="F31" s="18">
        <v>703</v>
      </c>
      <c r="G31" s="18">
        <v>503</v>
      </c>
    </row>
    <row r="32" spans="1:7" ht="12.75">
      <c r="A32" s="30" t="s">
        <v>111</v>
      </c>
      <c r="B32" t="s">
        <v>58</v>
      </c>
      <c r="C32" s="26">
        <v>32906</v>
      </c>
      <c r="D32" s="26">
        <v>33000</v>
      </c>
      <c r="E32" s="18" t="s">
        <v>142</v>
      </c>
      <c r="F32" s="18">
        <v>539</v>
      </c>
      <c r="G32" s="18">
        <v>445</v>
      </c>
    </row>
    <row r="33" spans="1:7" ht="12.75">
      <c r="A33" s="30" t="s">
        <v>111</v>
      </c>
      <c r="B33" t="s">
        <v>59</v>
      </c>
      <c r="C33" s="26">
        <v>31984</v>
      </c>
      <c r="D33" s="26">
        <v>32000</v>
      </c>
      <c r="E33" s="18" t="s">
        <v>143</v>
      </c>
      <c r="F33" s="18">
        <v>405</v>
      </c>
      <c r="G33" s="18">
        <v>389</v>
      </c>
    </row>
    <row r="34" spans="1:7" ht="12.75">
      <c r="A34" s="30" t="s">
        <v>111</v>
      </c>
      <c r="B34" t="s">
        <v>60</v>
      </c>
      <c r="C34" s="26">
        <v>30938</v>
      </c>
      <c r="D34" s="26">
        <v>31000</v>
      </c>
      <c r="E34" s="18" t="s">
        <v>144</v>
      </c>
      <c r="F34" s="18">
        <v>329</v>
      </c>
      <c r="G34" s="18">
        <v>267</v>
      </c>
    </row>
    <row r="35" spans="1:7" ht="12.75">
      <c r="A35" s="30" t="s">
        <v>111</v>
      </c>
      <c r="B35" t="s">
        <v>61</v>
      </c>
      <c r="C35" s="26">
        <v>31300</v>
      </c>
      <c r="D35" s="26">
        <v>31500</v>
      </c>
      <c r="E35" s="18" t="s">
        <v>145</v>
      </c>
      <c r="F35" s="18">
        <v>373</v>
      </c>
      <c r="G35" s="18">
        <v>423</v>
      </c>
    </row>
    <row r="36" spans="1:7" ht="12.75">
      <c r="A36" s="30" t="s">
        <v>111</v>
      </c>
      <c r="B36" t="s">
        <v>62</v>
      </c>
      <c r="C36" s="26">
        <v>31860</v>
      </c>
      <c r="D36" s="26">
        <v>31750</v>
      </c>
      <c r="E36" s="18" t="s">
        <v>146</v>
      </c>
      <c r="F36" s="18">
        <v>337</v>
      </c>
      <c r="G36" s="18">
        <v>447</v>
      </c>
    </row>
    <row r="37" spans="1:7" ht="12.75">
      <c r="A37" s="30" t="s">
        <v>111</v>
      </c>
      <c r="B37" t="s">
        <v>63</v>
      </c>
      <c r="C37" s="26">
        <v>31160</v>
      </c>
      <c r="D37" s="26">
        <v>31000</v>
      </c>
      <c r="E37" s="18" t="s">
        <v>147</v>
      </c>
      <c r="F37" s="18">
        <v>123</v>
      </c>
      <c r="G37" s="18">
        <v>283</v>
      </c>
    </row>
    <row r="38" spans="1:7" ht="12.75">
      <c r="A38" s="30" t="s">
        <v>111</v>
      </c>
      <c r="B38" t="s">
        <v>64</v>
      </c>
      <c r="C38" s="26">
        <v>30640</v>
      </c>
      <c r="D38" s="26">
        <v>30500</v>
      </c>
      <c r="E38" s="18" t="s">
        <v>148</v>
      </c>
      <c r="F38" s="18">
        <v>190</v>
      </c>
      <c r="G38" s="18">
        <v>330</v>
      </c>
    </row>
    <row r="39" spans="1:7" ht="12.75">
      <c r="A39" s="30" t="s">
        <v>111</v>
      </c>
      <c r="B39" t="s">
        <v>65</v>
      </c>
      <c r="C39" s="26">
        <v>30259</v>
      </c>
      <c r="D39" s="26">
        <v>30250</v>
      </c>
      <c r="E39" s="18" t="s">
        <v>149</v>
      </c>
      <c r="F39" s="18">
        <v>244</v>
      </c>
      <c r="G39" s="18">
        <v>253</v>
      </c>
    </row>
    <row r="40" spans="1:7" ht="12.75">
      <c r="A40" s="30" t="s">
        <v>111</v>
      </c>
      <c r="B40" t="s">
        <v>66</v>
      </c>
      <c r="C40" s="26">
        <v>31142</v>
      </c>
      <c r="D40" s="26">
        <v>31000</v>
      </c>
      <c r="E40" s="18" t="s">
        <v>150</v>
      </c>
      <c r="F40" s="18">
        <v>204</v>
      </c>
      <c r="G40" s="18">
        <v>346</v>
      </c>
    </row>
    <row r="41" spans="1:7" ht="12.75">
      <c r="A41" s="30" t="s">
        <v>111</v>
      </c>
      <c r="B41" t="s">
        <v>67</v>
      </c>
      <c r="C41" s="26">
        <v>31796</v>
      </c>
      <c r="D41" s="26">
        <v>31750</v>
      </c>
      <c r="E41" s="18" t="s">
        <v>144</v>
      </c>
      <c r="F41" s="18">
        <v>282</v>
      </c>
      <c r="G41" s="18">
        <v>328</v>
      </c>
    </row>
    <row r="42" spans="1:7" ht="12.75">
      <c r="A42" s="30" t="s">
        <v>111</v>
      </c>
      <c r="B42" t="s">
        <v>68</v>
      </c>
      <c r="C42" s="26">
        <v>31634</v>
      </c>
      <c r="D42" s="26">
        <v>31750</v>
      </c>
      <c r="E42" s="18" t="s">
        <v>151</v>
      </c>
      <c r="F42" s="18">
        <v>403</v>
      </c>
      <c r="G42" s="18">
        <v>287</v>
      </c>
    </row>
    <row r="43" spans="1:7" ht="12.75">
      <c r="A43" s="30" t="s">
        <v>111</v>
      </c>
      <c r="B43" t="s">
        <v>69</v>
      </c>
      <c r="C43" s="26">
        <v>32255</v>
      </c>
      <c r="D43" s="26">
        <v>32250</v>
      </c>
      <c r="E43" s="18" t="s">
        <v>140</v>
      </c>
      <c r="F43" s="18">
        <v>311</v>
      </c>
      <c r="G43" s="18">
        <v>316</v>
      </c>
    </row>
    <row r="44" spans="1:7" ht="12.75">
      <c r="A44" s="30" t="s">
        <v>111</v>
      </c>
      <c r="B44" t="s">
        <v>70</v>
      </c>
      <c r="C44" s="26">
        <v>32923</v>
      </c>
      <c r="D44" s="26">
        <v>33000</v>
      </c>
      <c r="E44" s="18" t="s">
        <v>152</v>
      </c>
      <c r="F44" s="18">
        <v>411</v>
      </c>
      <c r="G44" s="18">
        <v>334</v>
      </c>
    </row>
    <row r="45" spans="1:7" ht="12.75">
      <c r="A45" s="30" t="s">
        <v>111</v>
      </c>
      <c r="B45" t="s">
        <v>71</v>
      </c>
      <c r="C45" s="26">
        <v>33070</v>
      </c>
      <c r="D45" s="26">
        <v>33000</v>
      </c>
      <c r="E45" s="18" t="s">
        <v>153</v>
      </c>
      <c r="F45" s="18">
        <v>267</v>
      </c>
      <c r="G45" s="18">
        <v>337</v>
      </c>
    </row>
    <row r="46" spans="1:7" ht="12.75">
      <c r="A46" s="30" t="s">
        <v>111</v>
      </c>
      <c r="B46" t="s">
        <v>72</v>
      </c>
      <c r="C46" s="26">
        <v>32798</v>
      </c>
      <c r="D46" s="26">
        <v>32750</v>
      </c>
      <c r="E46" s="18" t="s">
        <v>154</v>
      </c>
      <c r="F46" s="18">
        <v>329</v>
      </c>
      <c r="G46" s="18">
        <v>377</v>
      </c>
    </row>
    <row r="47" spans="1:7" ht="12.75">
      <c r="A47" s="30" t="s">
        <v>111</v>
      </c>
      <c r="B47" t="s">
        <v>73</v>
      </c>
      <c r="C47" s="26">
        <v>32620</v>
      </c>
      <c r="D47" s="26">
        <v>32500</v>
      </c>
      <c r="E47" s="18" t="s">
        <v>155</v>
      </c>
      <c r="F47" s="18">
        <v>274</v>
      </c>
      <c r="G47" s="18">
        <v>394</v>
      </c>
    </row>
    <row r="48" spans="1:7" ht="12.75">
      <c r="A48" s="30" t="s">
        <v>111</v>
      </c>
      <c r="B48" t="s">
        <v>74</v>
      </c>
      <c r="C48" s="26">
        <v>32749</v>
      </c>
      <c r="D48" s="26">
        <v>32750</v>
      </c>
      <c r="E48" s="18" t="s">
        <v>156</v>
      </c>
      <c r="F48" s="18">
        <v>282</v>
      </c>
      <c r="G48" s="18">
        <v>281</v>
      </c>
    </row>
    <row r="49" spans="1:7" ht="12.75">
      <c r="A49" s="30" t="s">
        <v>111</v>
      </c>
      <c r="B49" t="s">
        <v>75</v>
      </c>
      <c r="C49" s="26">
        <v>33415</v>
      </c>
      <c r="D49" s="26">
        <v>33500</v>
      </c>
      <c r="E49" s="18" t="s">
        <v>157</v>
      </c>
      <c r="F49" s="18">
        <v>371</v>
      </c>
      <c r="G49" s="18">
        <v>286</v>
      </c>
    </row>
    <row r="50" spans="1:7" ht="12.75">
      <c r="A50" s="30" t="s">
        <v>111</v>
      </c>
      <c r="B50" t="s">
        <v>76</v>
      </c>
      <c r="C50" s="26">
        <v>33732</v>
      </c>
      <c r="D50" s="26">
        <v>33750</v>
      </c>
      <c r="E50" s="18" t="s">
        <v>158</v>
      </c>
      <c r="F50" s="18">
        <v>309</v>
      </c>
      <c r="G50" s="18">
        <v>294</v>
      </c>
    </row>
    <row r="51" spans="1:7" ht="12.75">
      <c r="A51" s="30" t="s">
        <v>111</v>
      </c>
      <c r="B51" t="s">
        <v>77</v>
      </c>
      <c r="C51" s="26">
        <v>35255</v>
      </c>
      <c r="D51" s="26">
        <v>35250</v>
      </c>
      <c r="E51" s="18" t="s">
        <v>159</v>
      </c>
      <c r="F51" s="18">
        <v>399</v>
      </c>
      <c r="G51" s="18">
        <v>404</v>
      </c>
    </row>
    <row r="52" spans="1:7" ht="12.75">
      <c r="A52" s="30" t="s">
        <v>111</v>
      </c>
      <c r="B52" t="s">
        <v>78</v>
      </c>
      <c r="C52" s="26">
        <v>37527</v>
      </c>
      <c r="D52" s="26">
        <v>37500</v>
      </c>
      <c r="E52" s="18" t="s">
        <v>160</v>
      </c>
      <c r="F52" s="18">
        <v>613</v>
      </c>
      <c r="G52" s="18">
        <v>640</v>
      </c>
    </row>
    <row r="53" spans="1:7" ht="12.75">
      <c r="A53" s="30" t="s">
        <v>111</v>
      </c>
      <c r="B53" t="s">
        <v>79</v>
      </c>
      <c r="C53" s="26">
        <v>36770</v>
      </c>
      <c r="D53" s="26">
        <v>36750</v>
      </c>
      <c r="E53" s="18" t="s">
        <v>161</v>
      </c>
      <c r="F53" s="18">
        <v>463</v>
      </c>
      <c r="G53" s="18">
        <v>483</v>
      </c>
    </row>
    <row r="54" spans="1:7" ht="12.75">
      <c r="A54" s="30" t="s">
        <v>111</v>
      </c>
      <c r="B54" t="s">
        <v>80</v>
      </c>
      <c r="C54" s="26">
        <v>35037</v>
      </c>
      <c r="D54" s="26">
        <v>35000</v>
      </c>
      <c r="E54" s="18" t="s">
        <v>162</v>
      </c>
      <c r="F54" s="18">
        <v>384</v>
      </c>
      <c r="G54" s="18">
        <v>421</v>
      </c>
    </row>
    <row r="55" spans="1:7" ht="12.75">
      <c r="A55" s="30" t="s">
        <v>111</v>
      </c>
      <c r="B55" t="s">
        <v>81</v>
      </c>
      <c r="C55" s="26">
        <v>35400</v>
      </c>
      <c r="D55" s="26">
        <v>35500</v>
      </c>
      <c r="E55" s="18" t="s">
        <v>163</v>
      </c>
      <c r="F55" s="18">
        <v>428</v>
      </c>
      <c r="G55" s="18">
        <v>328</v>
      </c>
    </row>
    <row r="56" spans="1:7" ht="12.75">
      <c r="A56" s="30" t="s">
        <v>111</v>
      </c>
      <c r="B56" t="s">
        <v>82</v>
      </c>
      <c r="C56" s="26">
        <v>34917</v>
      </c>
      <c r="D56" s="26">
        <v>35000</v>
      </c>
      <c r="E56" s="18" t="s">
        <v>164</v>
      </c>
      <c r="F56" s="18">
        <v>389</v>
      </c>
      <c r="G56" s="18">
        <v>306</v>
      </c>
    </row>
    <row r="57" spans="1:7" ht="12.75">
      <c r="A57" s="30" t="s">
        <v>111</v>
      </c>
      <c r="B57" t="s">
        <v>83</v>
      </c>
      <c r="C57" s="26">
        <v>36368</v>
      </c>
      <c r="D57" s="26">
        <v>36250</v>
      </c>
      <c r="E57" s="18" t="s">
        <v>125</v>
      </c>
      <c r="F57" s="18">
        <v>356</v>
      </c>
      <c r="G57" s="18">
        <v>474</v>
      </c>
    </row>
    <row r="58" spans="1:7" ht="12.75">
      <c r="A58" s="30" t="s">
        <v>111</v>
      </c>
      <c r="B58" t="s">
        <v>84</v>
      </c>
      <c r="C58" s="26">
        <v>39025</v>
      </c>
      <c r="D58" s="26">
        <v>39000</v>
      </c>
      <c r="E58" s="18" t="s">
        <v>165</v>
      </c>
      <c r="F58" s="18">
        <v>505</v>
      </c>
      <c r="G58" s="18">
        <v>530</v>
      </c>
    </row>
    <row r="59" spans="1:7" ht="12.75">
      <c r="A59" s="30" t="s">
        <v>111</v>
      </c>
      <c r="B59" t="s">
        <v>85</v>
      </c>
      <c r="C59" s="26">
        <v>41004</v>
      </c>
      <c r="D59" s="26">
        <v>41000</v>
      </c>
      <c r="E59" s="18" t="s">
        <v>166</v>
      </c>
      <c r="F59" s="18">
        <v>586</v>
      </c>
      <c r="G59" s="18">
        <v>590</v>
      </c>
    </row>
    <row r="60" spans="1:7" ht="12.75">
      <c r="A60" s="30" t="s">
        <v>111</v>
      </c>
      <c r="B60" t="s">
        <v>86</v>
      </c>
      <c r="C60" s="26">
        <v>47578</v>
      </c>
      <c r="D60" s="26">
        <v>47500</v>
      </c>
      <c r="E60" s="18" t="s">
        <v>167</v>
      </c>
      <c r="F60" s="18">
        <v>1446</v>
      </c>
      <c r="G60" s="18">
        <v>1524</v>
      </c>
    </row>
    <row r="61" spans="1:7" ht="12.75">
      <c r="A61" s="30" t="s">
        <v>111</v>
      </c>
      <c r="B61" t="s">
        <v>87</v>
      </c>
      <c r="C61" s="26">
        <v>66683</v>
      </c>
      <c r="D61" s="26">
        <v>66750</v>
      </c>
      <c r="E61" s="18" t="s">
        <v>168</v>
      </c>
      <c r="F61" s="18">
        <v>3327</v>
      </c>
      <c r="G61" s="18">
        <v>3260</v>
      </c>
    </row>
    <row r="62" spans="1:7" ht="12.75">
      <c r="A62" s="30" t="s">
        <v>111</v>
      </c>
      <c r="B62" t="s">
        <v>88</v>
      </c>
      <c r="C62" s="26">
        <v>67280</v>
      </c>
      <c r="D62" s="26">
        <v>67250</v>
      </c>
      <c r="E62" s="18" t="s">
        <v>169</v>
      </c>
      <c r="F62" s="18">
        <v>4247</v>
      </c>
      <c r="G62" s="18">
        <v>4277</v>
      </c>
    </row>
    <row r="63" spans="1:7" ht="12.75">
      <c r="A63" s="30" t="s">
        <v>111</v>
      </c>
      <c r="B63" t="s">
        <v>89</v>
      </c>
      <c r="C63" s="26">
        <v>63898</v>
      </c>
      <c r="D63" s="26">
        <v>64000</v>
      </c>
      <c r="E63" s="18" t="s">
        <v>170</v>
      </c>
      <c r="F63" s="18">
        <v>2872</v>
      </c>
      <c r="G63" s="18">
        <v>2770</v>
      </c>
    </row>
    <row r="64" spans="1:7" ht="12.75">
      <c r="A64" s="30" t="s">
        <v>111</v>
      </c>
      <c r="B64" t="s">
        <v>90</v>
      </c>
      <c r="C64" s="26">
        <v>64390</v>
      </c>
      <c r="D64" s="26">
        <v>64500</v>
      </c>
      <c r="E64" s="18" t="s">
        <v>171</v>
      </c>
      <c r="F64" s="18">
        <v>2203</v>
      </c>
      <c r="G64" s="18">
        <v>2093</v>
      </c>
    </row>
    <row r="65" spans="1:7" ht="12.75">
      <c r="A65" s="30" t="s">
        <v>111</v>
      </c>
      <c r="B65" t="s">
        <v>91</v>
      </c>
      <c r="C65" s="26">
        <v>50640</v>
      </c>
      <c r="D65" s="26">
        <v>50750</v>
      </c>
      <c r="E65" s="18" t="s">
        <v>172</v>
      </c>
      <c r="F65" s="18">
        <v>1639</v>
      </c>
      <c r="G65" s="18">
        <v>1529</v>
      </c>
    </row>
    <row r="66" spans="1:7" ht="12.75">
      <c r="A66" s="30" t="s">
        <v>111</v>
      </c>
      <c r="B66" t="s">
        <v>92</v>
      </c>
      <c r="C66" s="26">
        <v>50001</v>
      </c>
      <c r="D66" s="26">
        <v>50000</v>
      </c>
      <c r="E66" s="18" t="s">
        <v>173</v>
      </c>
      <c r="F66" s="18">
        <v>1377</v>
      </c>
      <c r="G66" s="18">
        <v>1378</v>
      </c>
    </row>
    <row r="67" spans="1:7" ht="12.75">
      <c r="A67" s="30" t="s">
        <v>111</v>
      </c>
      <c r="B67" t="s">
        <v>93</v>
      </c>
      <c r="C67" s="26">
        <v>56036</v>
      </c>
      <c r="D67" s="26">
        <v>56000</v>
      </c>
      <c r="E67" s="18" t="s">
        <v>174</v>
      </c>
      <c r="F67" s="18">
        <v>1378</v>
      </c>
      <c r="G67" s="18">
        <v>1414</v>
      </c>
    </row>
    <row r="68" spans="1:7" ht="12.75">
      <c r="A68" s="30" t="s">
        <v>111</v>
      </c>
      <c r="B68" t="s">
        <v>94</v>
      </c>
      <c r="C68" s="26">
        <v>58150</v>
      </c>
      <c r="D68" s="26">
        <v>58250</v>
      </c>
      <c r="E68" s="18" t="s">
        <v>175</v>
      </c>
      <c r="F68" s="18">
        <v>1288</v>
      </c>
      <c r="G68" s="18">
        <v>1188</v>
      </c>
    </row>
    <row r="69" spans="1:7" ht="12.75">
      <c r="A69" s="30" t="s">
        <v>111</v>
      </c>
      <c r="B69" t="s">
        <v>95</v>
      </c>
      <c r="C69" s="26">
        <v>65636</v>
      </c>
      <c r="D69" s="26">
        <v>65500</v>
      </c>
      <c r="E69" s="18" t="s">
        <v>176</v>
      </c>
      <c r="F69" s="18">
        <v>1533</v>
      </c>
      <c r="G69" s="18">
        <v>1669</v>
      </c>
    </row>
    <row r="70" spans="1:7" ht="12.75">
      <c r="A70" s="30" t="s">
        <v>111</v>
      </c>
      <c r="B70" t="s">
        <v>96</v>
      </c>
      <c r="C70" s="26">
        <v>68537</v>
      </c>
      <c r="D70" s="26">
        <v>68500</v>
      </c>
      <c r="E70" s="18" t="s">
        <v>177</v>
      </c>
      <c r="F70" s="18">
        <v>2007</v>
      </c>
      <c r="G70" s="18">
        <v>2044</v>
      </c>
    </row>
    <row r="71" spans="1:7" ht="12.75">
      <c r="A71" s="30" t="s">
        <v>111</v>
      </c>
      <c r="B71" t="s">
        <v>97</v>
      </c>
      <c r="C71" s="26">
        <v>62455</v>
      </c>
      <c r="D71" s="26">
        <v>62500</v>
      </c>
      <c r="E71" s="18" t="s">
        <v>178</v>
      </c>
      <c r="F71" s="18">
        <v>1562</v>
      </c>
      <c r="G71" s="18">
        <v>1517</v>
      </c>
    </row>
    <row r="72" spans="1:7" ht="12.75">
      <c r="A72" s="30" t="s">
        <v>111</v>
      </c>
      <c r="B72" t="s">
        <v>179</v>
      </c>
      <c r="C72" s="26">
        <v>65797</v>
      </c>
      <c r="D72" s="26">
        <v>65750</v>
      </c>
      <c r="E72" s="18" t="s">
        <v>180</v>
      </c>
      <c r="F72" s="18">
        <v>1620</v>
      </c>
      <c r="G72" s="18">
        <v>1667</v>
      </c>
    </row>
    <row r="73" spans="1:7" ht="12.75">
      <c r="A73" s="30" t="s">
        <v>111</v>
      </c>
      <c r="B73" t="s">
        <v>98</v>
      </c>
      <c r="C73" s="26">
        <v>71847</v>
      </c>
      <c r="D73" s="26">
        <v>71750</v>
      </c>
      <c r="E73" s="18" t="s">
        <v>181</v>
      </c>
      <c r="F73" s="18">
        <v>1554</v>
      </c>
      <c r="G73" s="18">
        <v>1651</v>
      </c>
    </row>
    <row r="74" spans="1:7" ht="12.75">
      <c r="A74" s="30" t="s">
        <v>111</v>
      </c>
      <c r="B74" t="s">
        <v>99</v>
      </c>
      <c r="C74" s="26">
        <v>78877</v>
      </c>
      <c r="D74" s="26">
        <v>78750</v>
      </c>
      <c r="E74" s="18" t="s">
        <v>182</v>
      </c>
      <c r="F74" s="18">
        <v>1695</v>
      </c>
      <c r="G74" s="18">
        <v>1822</v>
      </c>
    </row>
    <row r="75" spans="1:7" ht="12.75">
      <c r="A75" s="30" t="s">
        <v>111</v>
      </c>
      <c r="B75" t="s">
        <v>100</v>
      </c>
      <c r="C75" s="26">
        <v>77560</v>
      </c>
      <c r="D75" s="26">
        <v>77500</v>
      </c>
      <c r="E75" s="18" t="s">
        <v>183</v>
      </c>
      <c r="F75" s="18">
        <v>1502</v>
      </c>
      <c r="G75" s="18">
        <v>2562</v>
      </c>
    </row>
    <row r="76" spans="1:7" ht="12.75">
      <c r="A76" s="30" t="s">
        <v>111</v>
      </c>
      <c r="B76" t="s">
        <v>101</v>
      </c>
      <c r="C76" s="26">
        <v>72786</v>
      </c>
      <c r="D76" s="26">
        <v>72750</v>
      </c>
      <c r="E76" s="18" t="s">
        <v>184</v>
      </c>
      <c r="F76" s="18">
        <v>2015</v>
      </c>
      <c r="G76" s="18">
        <v>2051</v>
      </c>
    </row>
    <row r="77" spans="1:7" ht="12.75">
      <c r="A77" s="30" t="s">
        <v>111</v>
      </c>
      <c r="B77" t="s">
        <v>102</v>
      </c>
      <c r="C77" s="26">
        <v>67452</v>
      </c>
      <c r="D77" s="26">
        <v>67500</v>
      </c>
      <c r="E77" s="18" t="s">
        <v>185</v>
      </c>
      <c r="F77" s="18">
        <v>1764</v>
      </c>
      <c r="G77" s="18">
        <v>1716</v>
      </c>
    </row>
    <row r="78" spans="1:7" ht="12.75">
      <c r="A78" s="30" t="s">
        <v>111</v>
      </c>
      <c r="B78" t="s">
        <v>103</v>
      </c>
      <c r="C78" s="26">
        <v>65434</v>
      </c>
      <c r="D78" s="26">
        <v>65500</v>
      </c>
      <c r="E78" s="18" t="s">
        <v>186</v>
      </c>
      <c r="F78" s="18">
        <v>1488</v>
      </c>
      <c r="G78" s="18">
        <v>1422</v>
      </c>
    </row>
    <row r="79" spans="1:7" ht="12.75">
      <c r="A79" s="30" t="s">
        <v>111</v>
      </c>
      <c r="B79" t="s">
        <v>104</v>
      </c>
      <c r="C79" s="26">
        <v>67224</v>
      </c>
      <c r="D79" s="26">
        <v>67250</v>
      </c>
      <c r="E79" s="18" t="s">
        <v>187</v>
      </c>
      <c r="F79" s="18">
        <v>1483</v>
      </c>
      <c r="G79" s="18">
        <v>1457</v>
      </c>
    </row>
    <row r="80" spans="1:7" ht="12.75">
      <c r="A80" s="30" t="s">
        <v>111</v>
      </c>
      <c r="B80" t="s">
        <v>105</v>
      </c>
      <c r="C80" s="26">
        <v>64520</v>
      </c>
      <c r="D80" s="26">
        <v>64500</v>
      </c>
      <c r="E80" s="18" t="s">
        <v>188</v>
      </c>
      <c r="F80" s="18">
        <v>1162</v>
      </c>
      <c r="G80" s="18">
        <v>1182</v>
      </c>
    </row>
    <row r="81" spans="1:7" ht="12.75">
      <c r="A81" s="30" t="s">
        <v>111</v>
      </c>
      <c r="B81" t="s">
        <v>106</v>
      </c>
      <c r="C81" s="26">
        <v>64570</v>
      </c>
      <c r="D81" s="26">
        <v>64500</v>
      </c>
      <c r="E81" s="18" t="s">
        <v>189</v>
      </c>
      <c r="F81" s="18">
        <v>1030</v>
      </c>
      <c r="G81" s="18">
        <v>1100</v>
      </c>
    </row>
    <row r="82" spans="1:7" ht="12.75">
      <c r="A82" s="30" t="s">
        <v>111</v>
      </c>
      <c r="B82" t="s">
        <v>107</v>
      </c>
      <c r="C82" s="26">
        <v>66218</v>
      </c>
      <c r="D82" s="26">
        <v>66250</v>
      </c>
      <c r="E82" s="18" t="s">
        <v>190</v>
      </c>
      <c r="F82" s="18">
        <v>1174</v>
      </c>
      <c r="G82" s="18">
        <v>1142</v>
      </c>
    </row>
    <row r="83" spans="1:7" ht="12.75">
      <c r="A83" s="30" t="s">
        <v>111</v>
      </c>
      <c r="B83" t="s">
        <v>108</v>
      </c>
      <c r="C83" s="26">
        <v>63920</v>
      </c>
      <c r="D83" s="26">
        <v>64000</v>
      </c>
      <c r="E83" s="18" t="s">
        <v>191</v>
      </c>
      <c r="F83" s="18">
        <v>1141</v>
      </c>
      <c r="G83" s="18">
        <v>1061</v>
      </c>
    </row>
    <row r="84" spans="1:7" ht="12.75">
      <c r="A84" s="30" t="s">
        <v>111</v>
      </c>
      <c r="B84" t="s">
        <v>109</v>
      </c>
      <c r="C84" s="26">
        <v>64653</v>
      </c>
      <c r="D84" s="26">
        <v>64750</v>
      </c>
      <c r="E84" s="18" t="s">
        <v>192</v>
      </c>
      <c r="F84" s="18">
        <v>1312</v>
      </c>
      <c r="G84" s="18">
        <v>1215</v>
      </c>
    </row>
    <row r="85" spans="1:7" ht="12.75">
      <c r="A85" s="30" t="s">
        <v>111</v>
      </c>
      <c r="B85" t="s">
        <v>110</v>
      </c>
      <c r="C85" s="26">
        <v>62841</v>
      </c>
      <c r="D85" s="26">
        <v>62750</v>
      </c>
      <c r="E85" s="18" t="s">
        <v>193</v>
      </c>
      <c r="F85" s="18">
        <v>1088</v>
      </c>
      <c r="G85" s="18">
        <v>1179</v>
      </c>
    </row>
  </sheetData>
  <sheetProtection password="CE28" sheet="1" objects="1" scenarios="1" selectLockedCells="1"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Trader</cp:lastModifiedBy>
  <dcterms:created xsi:type="dcterms:W3CDTF">2014-05-23T13:21:27Z</dcterms:created>
  <dcterms:modified xsi:type="dcterms:W3CDTF">2017-05-03T13:02:46Z</dcterms:modified>
  <cp:category/>
  <cp:version/>
  <cp:contentType/>
  <cp:contentStatus/>
</cp:coreProperties>
</file>